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0\10 október\10.09. eszközátadás\Honlapra\"/>
    </mc:Choice>
  </mc:AlternateContent>
  <bookViews>
    <workbookView xWindow="0" yWindow="0" windowWidth="20490" windowHeight="7755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40" i="1" l="1"/>
  <c r="BZ40" i="1"/>
  <c r="AY40" i="1"/>
  <c r="AK40" i="1"/>
  <c r="CZ40" i="1" s="1"/>
  <c r="E40" i="1" s="1"/>
  <c r="P40" i="1"/>
  <c r="K40" i="1"/>
  <c r="CY39" i="1"/>
  <c r="BZ39" i="1"/>
  <c r="AY39" i="1"/>
  <c r="AK39" i="1"/>
  <c r="CZ39" i="1" s="1"/>
  <c r="E39" i="1" s="1"/>
  <c r="P39" i="1"/>
  <c r="K39" i="1"/>
  <c r="CY38" i="1"/>
  <c r="BZ38" i="1"/>
  <c r="AY38" i="1"/>
  <c r="AK38" i="1"/>
  <c r="CZ38" i="1" s="1"/>
  <c r="P38" i="1"/>
  <c r="K38" i="1"/>
  <c r="E38" i="1" s="1"/>
  <c r="CY37" i="1"/>
  <c r="BZ37" i="1"/>
  <c r="AY37" i="1"/>
  <c r="AK37" i="1"/>
  <c r="CZ37" i="1" s="1"/>
  <c r="P37" i="1"/>
  <c r="K37" i="1"/>
  <c r="E37" i="1" s="1"/>
  <c r="CY36" i="1"/>
  <c r="BZ36" i="1"/>
  <c r="AY36" i="1"/>
  <c r="AK36" i="1"/>
  <c r="CZ36" i="1" s="1"/>
  <c r="P36" i="1"/>
  <c r="K36" i="1"/>
  <c r="E36" i="1" s="1"/>
  <c r="CY35" i="1"/>
  <c r="BZ35" i="1"/>
  <c r="AY35" i="1"/>
  <c r="AK35" i="1"/>
  <c r="CZ35" i="1" s="1"/>
  <c r="P35" i="1"/>
  <c r="K35" i="1"/>
  <c r="E35" i="1" s="1"/>
  <c r="CY34" i="1"/>
  <c r="BZ34" i="1"/>
  <c r="AY34" i="1"/>
  <c r="AK34" i="1"/>
  <c r="CZ34" i="1" s="1"/>
  <c r="P34" i="1"/>
  <c r="K34" i="1"/>
  <c r="E34" i="1" s="1"/>
  <c r="CY33" i="1"/>
  <c r="BZ33" i="1"/>
  <c r="AY33" i="1"/>
  <c r="AK33" i="1"/>
  <c r="CZ33" i="1" s="1"/>
  <c r="P33" i="1"/>
  <c r="K33" i="1"/>
  <c r="E33" i="1" s="1"/>
  <c r="CY32" i="1"/>
  <c r="BZ32" i="1"/>
  <c r="AY32" i="1"/>
  <c r="AK32" i="1"/>
  <c r="CZ32" i="1" s="1"/>
  <c r="P32" i="1"/>
  <c r="K32" i="1"/>
  <c r="E32" i="1" s="1"/>
  <c r="CY31" i="1"/>
  <c r="BZ31" i="1"/>
  <c r="AY31" i="1"/>
  <c r="AK31" i="1"/>
  <c r="CZ31" i="1" s="1"/>
  <c r="P31" i="1"/>
  <c r="K31" i="1"/>
  <c r="E31" i="1" s="1"/>
  <c r="CY30" i="1"/>
  <c r="BZ30" i="1"/>
  <c r="AY30" i="1"/>
  <c r="AK30" i="1"/>
  <c r="CZ30" i="1" s="1"/>
  <c r="P30" i="1"/>
  <c r="K30" i="1"/>
  <c r="E30" i="1" s="1"/>
  <c r="CY29" i="1"/>
  <c r="BZ29" i="1"/>
  <c r="AY29" i="1"/>
  <c r="AK29" i="1"/>
  <c r="CZ29" i="1" s="1"/>
  <c r="P29" i="1"/>
  <c r="K29" i="1"/>
  <c r="E29" i="1" s="1"/>
  <c r="CY28" i="1"/>
  <c r="BZ28" i="1"/>
  <c r="AY28" i="1"/>
  <c r="AK28" i="1"/>
  <c r="CZ28" i="1" s="1"/>
  <c r="P28" i="1"/>
  <c r="K28" i="1"/>
  <c r="E28" i="1" s="1"/>
  <c r="CY27" i="1"/>
  <c r="BZ27" i="1"/>
  <c r="AY27" i="1"/>
  <c r="AK27" i="1"/>
  <c r="CZ27" i="1" s="1"/>
  <c r="P27" i="1"/>
  <c r="K27" i="1"/>
  <c r="E27" i="1" s="1"/>
  <c r="CY26" i="1"/>
  <c r="BZ26" i="1"/>
  <c r="AY26" i="1"/>
  <c r="AK26" i="1"/>
  <c r="CZ26" i="1" s="1"/>
  <c r="P26" i="1"/>
  <c r="K26" i="1"/>
  <c r="E26" i="1" s="1"/>
  <c r="CY25" i="1"/>
  <c r="BZ25" i="1"/>
  <c r="AY25" i="1"/>
  <c r="AK25" i="1"/>
  <c r="CZ25" i="1" s="1"/>
  <c r="P25" i="1"/>
  <c r="K25" i="1"/>
  <c r="E25" i="1" s="1"/>
  <c r="CY24" i="1"/>
  <c r="BZ24" i="1"/>
  <c r="AY24" i="1"/>
  <c r="AK24" i="1"/>
  <c r="CZ24" i="1" s="1"/>
  <c r="P24" i="1"/>
  <c r="K24" i="1"/>
  <c r="E24" i="1" s="1"/>
  <c r="CY23" i="1"/>
  <c r="BZ23" i="1"/>
  <c r="AY23" i="1"/>
  <c r="AK23" i="1"/>
  <c r="CZ23" i="1" s="1"/>
  <c r="P23" i="1"/>
  <c r="K23" i="1"/>
  <c r="E23" i="1" s="1"/>
  <c r="CY22" i="1"/>
  <c r="BZ22" i="1"/>
  <c r="AY22" i="1"/>
  <c r="AK22" i="1"/>
  <c r="CZ22" i="1" s="1"/>
  <c r="P22" i="1"/>
  <c r="K22" i="1"/>
  <c r="E22" i="1" s="1"/>
  <c r="CY21" i="1"/>
  <c r="BZ21" i="1"/>
  <c r="AY21" i="1"/>
  <c r="AK21" i="1"/>
  <c r="CZ21" i="1" s="1"/>
  <c r="P21" i="1"/>
  <c r="K21" i="1"/>
  <c r="E21" i="1" s="1"/>
  <c r="CY20" i="1"/>
  <c r="BZ20" i="1"/>
  <c r="AY20" i="1"/>
  <c r="AK20" i="1"/>
  <c r="CZ20" i="1" s="1"/>
  <c r="P20" i="1"/>
  <c r="K20" i="1"/>
  <c r="E20" i="1" s="1"/>
  <c r="CY19" i="1"/>
  <c r="BZ19" i="1"/>
  <c r="AY19" i="1"/>
  <c r="AK19" i="1"/>
  <c r="CZ19" i="1" s="1"/>
  <c r="P19" i="1"/>
  <c r="K19" i="1"/>
  <c r="E19" i="1" s="1"/>
  <c r="CY18" i="1"/>
  <c r="BZ18" i="1"/>
  <c r="AY18" i="1"/>
  <c r="AK18" i="1"/>
  <c r="CZ18" i="1" s="1"/>
  <c r="P18" i="1"/>
  <c r="K18" i="1"/>
  <c r="E18" i="1" s="1"/>
  <c r="CY17" i="1"/>
  <c r="BZ17" i="1"/>
  <c r="AY17" i="1"/>
  <c r="AK17" i="1"/>
  <c r="CZ17" i="1" s="1"/>
  <c r="P17" i="1"/>
  <c r="K17" i="1"/>
  <c r="E17" i="1" s="1"/>
  <c r="CY16" i="1"/>
  <c r="BZ16" i="1"/>
  <c r="AY16" i="1"/>
  <c r="AK16" i="1"/>
  <c r="CZ16" i="1" s="1"/>
  <c r="P16" i="1"/>
  <c r="K16" i="1"/>
  <c r="E16" i="1" s="1"/>
  <c r="CY15" i="1"/>
  <c r="BZ15" i="1"/>
  <c r="AY15" i="1"/>
  <c r="AK15" i="1"/>
  <c r="CZ15" i="1" s="1"/>
  <c r="P15" i="1"/>
  <c r="K15" i="1"/>
  <c r="E15" i="1" s="1"/>
  <c r="CY14" i="1"/>
  <c r="BZ14" i="1"/>
  <c r="AY14" i="1"/>
  <c r="AK14" i="1"/>
  <c r="CZ14" i="1" s="1"/>
  <c r="P14" i="1"/>
  <c r="K14" i="1"/>
  <c r="E14" i="1" s="1"/>
  <c r="CY13" i="1"/>
  <c r="BZ13" i="1"/>
  <c r="AY13" i="1"/>
  <c r="AK13" i="1"/>
  <c r="CZ13" i="1" s="1"/>
  <c r="P13" i="1"/>
  <c r="K13" i="1"/>
  <c r="E13" i="1" s="1"/>
  <c r="CY12" i="1"/>
  <c r="BZ12" i="1"/>
  <c r="AY12" i="1"/>
  <c r="AK12" i="1"/>
  <c r="CZ12" i="1" s="1"/>
  <c r="P12" i="1"/>
  <c r="K12" i="1"/>
  <c r="E12" i="1" s="1"/>
  <c r="CY11" i="1"/>
  <c r="BZ11" i="1"/>
  <c r="AY11" i="1"/>
  <c r="AK11" i="1"/>
  <c r="CZ11" i="1" s="1"/>
  <c r="P11" i="1"/>
  <c r="K11" i="1"/>
  <c r="E11" i="1" s="1"/>
  <c r="CY10" i="1"/>
  <c r="BZ10" i="1"/>
  <c r="AY10" i="1"/>
  <c r="AK10" i="1"/>
  <c r="CZ10" i="1" s="1"/>
  <c r="P10" i="1"/>
  <c r="K10" i="1"/>
  <c r="E10" i="1" s="1"/>
  <c r="CY9" i="1"/>
  <c r="BZ9" i="1"/>
  <c r="AY9" i="1"/>
  <c r="AK9" i="1"/>
  <c r="CZ9" i="1" s="1"/>
  <c r="P9" i="1"/>
  <c r="K9" i="1"/>
  <c r="E9" i="1" s="1"/>
  <c r="CY8" i="1"/>
  <c r="BZ8" i="1"/>
  <c r="AY8" i="1"/>
  <c r="AK8" i="1"/>
  <c r="CZ8" i="1" s="1"/>
  <c r="P8" i="1"/>
  <c r="K8" i="1"/>
  <c r="E8" i="1" s="1"/>
  <c r="CY7" i="1"/>
  <c r="BZ7" i="1"/>
  <c r="AY7" i="1"/>
  <c r="AK7" i="1"/>
  <c r="CZ7" i="1" s="1"/>
  <c r="P7" i="1"/>
  <c r="K7" i="1"/>
  <c r="E7" i="1" s="1"/>
  <c r="CY6" i="1"/>
  <c r="BZ6" i="1"/>
  <c r="AY6" i="1"/>
  <c r="AK6" i="1"/>
  <c r="CZ6" i="1" s="1"/>
  <c r="P6" i="1"/>
  <c r="K6" i="1"/>
  <c r="E6" i="1" s="1"/>
  <c r="CY5" i="1"/>
  <c r="BZ5" i="1"/>
  <c r="AY5" i="1"/>
  <c r="AK5" i="1"/>
  <c r="CZ5" i="1" s="1"/>
  <c r="P5" i="1"/>
  <c r="K5" i="1"/>
  <c r="E5" i="1" s="1"/>
</calcChain>
</file>

<file path=xl/sharedStrings.xml><?xml version="1.0" encoding="utf-8"?>
<sst xmlns="http://schemas.openxmlformats.org/spreadsheetml/2006/main" count="354" uniqueCount="188">
  <si>
    <t>Megye
(EMÜ szerint illetékes)</t>
  </si>
  <si>
    <t xml:space="preserve">ÖTE
(pályázó)
pontos megnevezése
</t>
  </si>
  <si>
    <t>ÖTE székhely szerinti települése</t>
  </si>
  <si>
    <t>EMÜ-t megkötő
HTP</t>
  </si>
  <si>
    <t>Pályázaton
megítélt támogatás
összesen
(1+2+3+4+5+6)</t>
  </si>
  <si>
    <t>Működési költség
megítélt támogatás
(1)</t>
  </si>
  <si>
    <t>Eszköz beszerzés
megítélt támogatás
(2)</t>
  </si>
  <si>
    <t>Szertár építés,
felújítás
megítélt támogatás
(3)</t>
  </si>
  <si>
    <t>Oktatás, vizsga</t>
  </si>
  <si>
    <t>EDR rádió</t>
  </si>
  <si>
    <t>Védőeszköz</t>
  </si>
  <si>
    <t>Tűzoltó technikai eszköz</t>
  </si>
  <si>
    <t>Szívó- és nyomóoldali szakfelszerelések</t>
  </si>
  <si>
    <t>Kéziszerszámok és egyéb felszerelések</t>
  </si>
  <si>
    <t>Felszerelések
és
eszközök
megítélt
támogatás
összesen
(6.1+6.2+6.3+6.4)</t>
  </si>
  <si>
    <t>kisgép és szivattyú típus vizsga</t>
  </si>
  <si>
    <t>PAV</t>
  </si>
  <si>
    <t>Oktatás, vizsga
megítélt
támogatás
(4)</t>
  </si>
  <si>
    <t>Kézi EDR rádió</t>
  </si>
  <si>
    <t>1 kezelős
Mobil EDR rádió</t>
  </si>
  <si>
    <t>2 kezelős
Mobil EDR rádió</t>
  </si>
  <si>
    <t>SEPURA SRG3X00
Mobil EDR rádió
hátsó kezelő tartozék</t>
  </si>
  <si>
    <t>EDR rádió
megítélt támogatás
(5)</t>
  </si>
  <si>
    <t>gumicsizma</t>
  </si>
  <si>
    <t>gumikesztyű</t>
  </si>
  <si>
    <t>komplett légzőkészülékálarccal, acél palackkal (Drager PSS 5000)</t>
  </si>
  <si>
    <t>komplett légzőkészülék álarccal, kompozit palackkal (Drager PSS 5000)</t>
  </si>
  <si>
    <t>légzőkészülékhez
tartalék álarc (Drager FPS 7000 P)</t>
  </si>
  <si>
    <r>
      <t>légzőkészülékhez
mentőkámzsa Dr</t>
    </r>
    <r>
      <rPr>
        <sz val="11"/>
        <rFont val="Calibri"/>
        <family val="2"/>
        <charset val="238"/>
      </rPr>
      <t>ä</t>
    </r>
    <r>
      <rPr>
        <sz val="11"/>
        <rFont val="Times New Roman"/>
        <family val="1"/>
        <charset val="238"/>
      </rPr>
      <t>ger</t>
    </r>
  </si>
  <si>
    <r>
      <t>légzőkészülékhez
tartalék acél palack Dr</t>
    </r>
    <r>
      <rPr>
        <sz val="11"/>
        <rFont val="Calibri"/>
        <family val="2"/>
        <charset val="238"/>
      </rPr>
      <t>ä</t>
    </r>
    <r>
      <rPr>
        <sz val="11"/>
        <rFont val="Times New Roman"/>
        <family val="1"/>
        <charset val="238"/>
      </rPr>
      <t>ger</t>
    </r>
  </si>
  <si>
    <t>légzőkészülékhez
tartalék acél palack Interspiro</t>
  </si>
  <si>
    <r>
      <t>légzőkészülékhez
tartalék kompozit palack Dr</t>
    </r>
    <r>
      <rPr>
        <sz val="11"/>
        <rFont val="Calibri"/>
        <family val="2"/>
        <charset val="238"/>
      </rPr>
      <t>ä</t>
    </r>
    <r>
      <rPr>
        <sz val="11"/>
        <rFont val="Times New Roman"/>
        <family val="1"/>
        <charset val="238"/>
      </rPr>
      <t>ger</t>
    </r>
  </si>
  <si>
    <t>mászóöv</t>
  </si>
  <si>
    <t>melles csizma</t>
  </si>
  <si>
    <t>munkavédelmi kesztyű</t>
  </si>
  <si>
    <t>tűzoltó bevetési védőruha
BRISTOL</t>
  </si>
  <si>
    <t>tűzoltó bevetési védőruha
R13</t>
  </si>
  <si>
    <t>tűzoltó védőcsizma</t>
  </si>
  <si>
    <t>tűzoltó védőkámzsa</t>
  </si>
  <si>
    <t>tűzoltó védőkesztyű</t>
  </si>
  <si>
    <t>tűzoltó védősisak
Heros Smart</t>
  </si>
  <si>
    <t>tűzoltó védősisak
Heros Titan</t>
  </si>
  <si>
    <t>vágásbiztos ruha</t>
  </si>
  <si>
    <t>Védőeszköz
megítélt támogatás
(6.1)</t>
  </si>
  <si>
    <t>áramfejlesztő</t>
  </si>
  <si>
    <t>benzinmotoros
gyorsdaraboló</t>
  </si>
  <si>
    <t>benzinmotoros
láncfűrész 445</t>
  </si>
  <si>
    <t>benzinmotoros
láncfűrész 565</t>
  </si>
  <si>
    <t>benzinmotoros (egykezes)
láncfűrész T435</t>
  </si>
  <si>
    <t>magassági ágvágó (Husqvarna)</t>
  </si>
  <si>
    <t>magassági ágvágó (Stihl)</t>
  </si>
  <si>
    <t>búvárszivattyú</t>
  </si>
  <si>
    <r>
      <t>gázmérő
Dr</t>
    </r>
    <r>
      <rPr>
        <sz val="11"/>
        <rFont val="Calibri"/>
        <family val="2"/>
        <charset val="238"/>
      </rPr>
      <t>ä</t>
    </r>
    <r>
      <rPr>
        <sz val="11"/>
        <rFont val="Times New Roman"/>
        <family val="1"/>
        <charset val="238"/>
      </rPr>
      <t>ger PAC 6500</t>
    </r>
  </si>
  <si>
    <r>
      <t>gázmérő
Dr</t>
    </r>
    <r>
      <rPr>
        <sz val="11"/>
        <rFont val="Calibri"/>
        <family val="2"/>
        <charset val="238"/>
      </rPr>
      <t>ä</t>
    </r>
    <r>
      <rPr>
        <sz val="11"/>
        <rFont val="Times New Roman"/>
        <family val="1"/>
        <charset val="238"/>
      </rPr>
      <t>ger X-am 5000</t>
    </r>
  </si>
  <si>
    <t>porral oltó</t>
  </si>
  <si>
    <t>habbal oltó</t>
  </si>
  <si>
    <t>zagyszivattyú</t>
  </si>
  <si>
    <t>Tűzoltó technikai eszköz
megítélt támogatás
(6.2)</t>
  </si>
  <si>
    <t>állványcső</t>
  </si>
  <si>
    <t>áttét kapocs A-B</t>
  </si>
  <si>
    <t>áttét kapocs B-C</t>
  </si>
  <si>
    <t>egyetemes kapocspárkulcs</t>
  </si>
  <si>
    <t>földalatti tűzcsapkulcs</t>
  </si>
  <si>
    <t>földfeletti tűzcsapkulcs</t>
  </si>
  <si>
    <t>gyűjtő</t>
  </si>
  <si>
    <t>kombinált sugárcső Tajfun</t>
  </si>
  <si>
    <t>kombinált sugárcső SelectFlow</t>
  </si>
  <si>
    <t>külső habbekeverő</t>
  </si>
  <si>
    <t>lábszelepes szűrő "A"</t>
  </si>
  <si>
    <t>magasnyomású sugárcső</t>
  </si>
  <si>
    <t>nyomótömlő "B"</t>
  </si>
  <si>
    <t>nyomótömlő "C"</t>
  </si>
  <si>
    <t>osztó</t>
  </si>
  <si>
    <t>sugárcső kötél</t>
  </si>
  <si>
    <t>szelep- kútkötél</t>
  </si>
  <si>
    <t>szívótömlő</t>
  </si>
  <si>
    <t>szűrőkosár</t>
  </si>
  <si>
    <t>tömítőgyűrű "A"</t>
  </si>
  <si>
    <t>tömítőgyűrű "B"</t>
  </si>
  <si>
    <t>tömítőgyűrű "C"</t>
  </si>
  <si>
    <t>tömlőfoltbilincs "B"</t>
  </si>
  <si>
    <t>tömlőfoltbilincs "C"</t>
  </si>
  <si>
    <t>tömlőtartó kötél</t>
  </si>
  <si>
    <t>tüske készlet</t>
  </si>
  <si>
    <t>Tűzoltó
technikai eszköz
megítélt támogatás
(6.3)</t>
  </si>
  <si>
    <t>ásólapát</t>
  </si>
  <si>
    <t>biztonságiöv-vágó</t>
  </si>
  <si>
    <t>bontóbalta</t>
  </si>
  <si>
    <t>csáklya</t>
  </si>
  <si>
    <t>csapszegvágó</t>
  </si>
  <si>
    <t>dugólétra</t>
  </si>
  <si>
    <t>elsősegély-felszerelés "C"</t>
  </si>
  <si>
    <t>feszítővas 900 mm</t>
  </si>
  <si>
    <t>feszítővas 1200 mm</t>
  </si>
  <si>
    <t>kapacs</t>
  </si>
  <si>
    <t>kézi balta</t>
  </si>
  <si>
    <t>keresőlámpa</t>
  </si>
  <si>
    <t>kézi lámpa</t>
  </si>
  <si>
    <t>kordonszalag</t>
  </si>
  <si>
    <t>mentőkötél</t>
  </si>
  <si>
    <t>puttonyfecskendő (háti)</t>
  </si>
  <si>
    <t>puttonyfecskendő (hordozható)</t>
  </si>
  <si>
    <t>sisaklámpa
HEROS Smart sisakhoz</t>
  </si>
  <si>
    <t>sisaklámpa
HEROS Titan sisakhoz</t>
  </si>
  <si>
    <t>sisaklámpa
Gallet F1S és F1E sisakhoz</t>
  </si>
  <si>
    <t>szikracsapó</t>
  </si>
  <si>
    <t>terelőkúp</t>
  </si>
  <si>
    <t>tömlőhíd</t>
  </si>
  <si>
    <t>vasvilla</t>
  </si>
  <si>
    <t>Kéziszerszámok
és
egyéb felszerelések
megítélt támogatás
(6.4)</t>
  </si>
  <si>
    <t>Ft</t>
  </si>
  <si>
    <t>száma</t>
  </si>
  <si>
    <t>db</t>
  </si>
  <si>
    <t>Komárom-E.</t>
  </si>
  <si>
    <t>Tokod Önkéntes Tűzoltó Egyesület</t>
  </si>
  <si>
    <t>Tokod</t>
  </si>
  <si>
    <t>Esztergom HTP</t>
  </si>
  <si>
    <t>Zsámbék Város Önkéntes Tűzoltó Egyesület</t>
  </si>
  <si>
    <t>Zsámbék</t>
  </si>
  <si>
    <t>Nyergesújfalu Önkéntes Tűzoltó Egyesület</t>
  </si>
  <si>
    <t>Nyergesújfalu</t>
  </si>
  <si>
    <t>Önkéntes Tűzoltó Egyesület Sárisáp</t>
  </si>
  <si>
    <t>Sárisáp</t>
  </si>
  <si>
    <t>Piliscsaba Nagyközség Önkéntes Tűzoltó Egyesület</t>
  </si>
  <si>
    <t>Piliscsaba</t>
  </si>
  <si>
    <t>Önkéntes Tűzoltó Egyesület Héreg</t>
  </si>
  <si>
    <t>Héreg</t>
  </si>
  <si>
    <t>Süttői Önkéntes Tűzoltó Egyesület</t>
  </si>
  <si>
    <t>Süttő</t>
  </si>
  <si>
    <t>Önkéntes Tűzoltó Egyesület Kesztölc</t>
  </si>
  <si>
    <t>Kesztölc</t>
  </si>
  <si>
    <t>Csolnoki Polgárőr és Önkéntes Tűzoltó Egyesület</t>
  </si>
  <si>
    <t>Csolnok</t>
  </si>
  <si>
    <t>Alcsútdoboz Község Önkéntes Tűzoltó Egyesülete</t>
  </si>
  <si>
    <t>Alcsútdoboz</t>
  </si>
  <si>
    <t>Tatabánya HTP</t>
  </si>
  <si>
    <t>Bicskei Önkéntes Tűzoltóság</t>
  </si>
  <si>
    <t>Bicske</t>
  </si>
  <si>
    <t>Önkéntes Tűzoltó Egyesület Kecskéd</t>
  </si>
  <si>
    <t>Kecskéd</t>
  </si>
  <si>
    <t>Környei Polgárőr és Önkéntes Tűzoltó Egyesület</t>
  </si>
  <si>
    <t>Környe</t>
  </si>
  <si>
    <t>Oroszlányi Önkéntes Tűzoltó Egyesület</t>
  </si>
  <si>
    <t>Oroszlány</t>
  </si>
  <si>
    <t>Tabajd Község Önkéntes Tűzoltó Egyesülete</t>
  </si>
  <si>
    <t>Tabajd</t>
  </si>
  <si>
    <t>Tardosi Önkéntes Tűzoltó Egyesület</t>
  </si>
  <si>
    <t>Tardos</t>
  </si>
  <si>
    <t>Tarjáni Szent Flórián Tűzoltó Egyesület</t>
  </si>
  <si>
    <t>Tarján</t>
  </si>
  <si>
    <t>Agostyáni Önkéntes Tűzoltó Egyesület</t>
  </si>
  <si>
    <t>Tata-Agostyán</t>
  </si>
  <si>
    <t>Tatabányai 4x4 Terepjárós, Polgári Védelmi és Önkéntes Tűzoltó Egyesület</t>
  </si>
  <si>
    <t>Tatabánya</t>
  </si>
  <si>
    <t>Tatabányai Önkéntes Tűzoltó Egyesület</t>
  </si>
  <si>
    <t>Várgesztes Önkéntes Tűzoltó Egyesület</t>
  </si>
  <si>
    <t>Várgesztes</t>
  </si>
  <si>
    <t>Vértesboglár Község Önkéntes Tűzoltó Egyesület</t>
  </si>
  <si>
    <t>Vértesboglár</t>
  </si>
  <si>
    <t>Vértessomlói Önkéntes Tűzoltó Egyesület</t>
  </si>
  <si>
    <t>Vértessomló</t>
  </si>
  <si>
    <t>Vértestolnai Önkéntes Tűzoltó Egyesület</t>
  </si>
  <si>
    <t>Vértestolna</t>
  </si>
  <si>
    <t>Ácsteszéri Táncsics Mihály Önkéntes Tűzoltó Egyesület</t>
  </si>
  <si>
    <t>Ácsteszér</t>
  </si>
  <si>
    <t>Komárom HTP</t>
  </si>
  <si>
    <t>Bábolnai Önkéntes Tűzoltó Egyesület</t>
  </si>
  <si>
    <t>Bábolna</t>
  </si>
  <si>
    <t>Bakonyszombathelyi Önkéntes Tűzoltó Egyesület</t>
  </si>
  <si>
    <t>Bakonyszombathely</t>
  </si>
  <si>
    <t>Banai Önkéntes Tűzoltó Egyesület</t>
  </si>
  <si>
    <t>Bana</t>
  </si>
  <si>
    <t>Császári Önkéntes Tűzoltó Egyesület</t>
  </si>
  <si>
    <t>Császár</t>
  </si>
  <si>
    <t>Dunaalmási Önkéntes Tűzoltó Egyesület</t>
  </si>
  <si>
    <t>Dunaalmás</t>
  </si>
  <si>
    <t>Dunaszentmiklósi Önkéntes Tűzoltó Egyesület</t>
  </si>
  <si>
    <t>Dunaszentmiklós</t>
  </si>
  <si>
    <t>Kocsi Tűzoltó Egyesület</t>
  </si>
  <si>
    <t>Kocs</t>
  </si>
  <si>
    <t>Komáromi Önkéntes Tűzoltó Egyesület</t>
  </si>
  <si>
    <t>Komárom</t>
  </si>
  <si>
    <t>Tárkányi Önkéntes Tűzoltó Egyesület</t>
  </si>
  <si>
    <t>Tárkány</t>
  </si>
  <si>
    <t>Rédei Önkéntes Tűzoltó Egyesület</t>
  </si>
  <si>
    <t>Réde</t>
  </si>
  <si>
    <t>Ácsi Önkéntes Tűzoltó Egyesület</t>
  </si>
  <si>
    <t>Ács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</si>
</sst>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textRotation="90" wrapText="1"/>
    </xf>
    <xf numFmtId="0" fontId="2" fillId="2" borderId="12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textRotation="90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textRotation="90" wrapText="1"/>
      <protection locked="0"/>
    </xf>
    <xf numFmtId="42" fontId="4" fillId="0" borderId="1" xfId="1" applyNumberFormat="1" applyFont="1" applyFill="1" applyBorder="1" applyAlignment="1" applyProtection="1">
      <alignment horizontal="center" textRotation="90" wrapText="1"/>
    </xf>
    <xf numFmtId="42" fontId="4" fillId="0" borderId="1" xfId="1" applyNumberFormat="1" applyFont="1" applyFill="1" applyBorder="1" applyAlignment="1" applyProtection="1">
      <alignment horizontal="center" textRotation="9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2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164" fontId="4" fillId="0" borderId="1" xfId="1" applyNumberFormat="1" applyFont="1" applyFill="1" applyBorder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41" fontId="2" fillId="2" borderId="1" xfId="0" applyNumberFormat="1" applyFont="1" applyFill="1" applyBorder="1" applyAlignment="1" applyProtection="1">
      <alignment vertical="center" wrapText="1"/>
    </xf>
    <xf numFmtId="41" fontId="4" fillId="0" borderId="1" xfId="0" applyNumberFormat="1" applyFont="1" applyFill="1" applyBorder="1" applyAlignment="1" applyProtection="1">
      <alignment vertical="center"/>
      <protection locked="0"/>
    </xf>
    <xf numFmtId="41" fontId="2" fillId="2" borderId="1" xfId="0" applyNumberFormat="1" applyFont="1" applyFill="1" applyBorder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20\sajt&#243;\00001.%20ANDREA\Ment&#337;csoportok%20p&#225;ly&#225;zata\&#214;TE_p&#225;ly&#225;zat_2020_&#246;sszes&#237;t&#337;_k&#246;zz&#233;t&#233;telre_mki_v&#225;laszt&#225;s_n&#233;lk&#252;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árak"/>
      <sheetName val="Munka2"/>
    </sheetNames>
    <sheetDataSet>
      <sheetData sheetId="0">
        <row r="22">
          <cell r="AR22">
            <v>1</v>
          </cell>
        </row>
      </sheetData>
      <sheetData sheetId="1">
        <row r="2">
          <cell r="A2">
            <v>3000</v>
          </cell>
          <cell r="B2">
            <v>6000</v>
          </cell>
          <cell r="C2">
            <v>339771</v>
          </cell>
          <cell r="D2">
            <v>564244</v>
          </cell>
          <cell r="E2">
            <v>806962</v>
          </cell>
          <cell r="F2">
            <v>158502</v>
          </cell>
          <cell r="G2">
            <v>7085</v>
          </cell>
          <cell r="H2">
            <v>641</v>
          </cell>
          <cell r="I2">
            <v>325161</v>
          </cell>
          <cell r="J2">
            <v>412212</v>
          </cell>
          <cell r="K2">
            <v>41477</v>
          </cell>
          <cell r="L2">
            <v>41477</v>
          </cell>
          <cell r="M2">
            <v>88588</v>
          </cell>
          <cell r="N2">
            <v>121199</v>
          </cell>
          <cell r="O2">
            <v>165398</v>
          </cell>
          <cell r="P2">
            <v>51195</v>
          </cell>
          <cell r="Q2">
            <v>17055</v>
          </cell>
          <cell r="R2">
            <v>769</v>
          </cell>
          <cell r="S2">
            <v>305943</v>
          </cell>
          <cell r="T2">
            <v>348488</v>
          </cell>
          <cell r="U2">
            <v>71202</v>
          </cell>
          <cell r="V2">
            <v>14373</v>
          </cell>
          <cell r="W2">
            <v>42637</v>
          </cell>
          <cell r="X2">
            <v>86541</v>
          </cell>
          <cell r="Y2">
            <v>105565</v>
          </cell>
          <cell r="Z2">
            <v>102126</v>
          </cell>
          <cell r="AA2">
            <v>599115</v>
          </cell>
          <cell r="AB2">
            <v>447488</v>
          </cell>
          <cell r="AC2">
            <v>146934</v>
          </cell>
          <cell r="AD2">
            <v>258980</v>
          </cell>
          <cell r="AE2">
            <v>128566</v>
          </cell>
          <cell r="AF2">
            <v>247960</v>
          </cell>
          <cell r="AG2">
            <v>275084</v>
          </cell>
          <cell r="AH2">
            <v>641497</v>
          </cell>
          <cell r="AI2">
            <v>108046</v>
          </cell>
          <cell r="AJ2">
            <v>608333</v>
          </cell>
          <cell r="AK2">
            <v>7801</v>
          </cell>
          <cell r="AL2">
            <v>18028</v>
          </cell>
          <cell r="AM2">
            <v>418897</v>
          </cell>
          <cell r="AN2">
            <v>85153</v>
          </cell>
          <cell r="AO2">
            <v>13968</v>
          </cell>
          <cell r="AP2">
            <v>7017</v>
          </cell>
          <cell r="AQ2">
            <v>1932</v>
          </cell>
          <cell r="AR2">
            <v>9603</v>
          </cell>
          <cell r="AS2">
            <v>11998</v>
          </cell>
          <cell r="AT2">
            <v>43156</v>
          </cell>
          <cell r="AU2">
            <v>89815</v>
          </cell>
          <cell r="AV2">
            <v>208754</v>
          </cell>
          <cell r="AW2">
            <v>77338</v>
          </cell>
          <cell r="AX2">
            <v>54353</v>
          </cell>
          <cell r="AY2">
            <v>397377</v>
          </cell>
          <cell r="AZ2">
            <v>31011</v>
          </cell>
          <cell r="BA2">
            <v>22255</v>
          </cell>
          <cell r="BB2">
            <v>67036</v>
          </cell>
          <cell r="BC2">
            <v>16159</v>
          </cell>
          <cell r="BD2">
            <v>7998</v>
          </cell>
          <cell r="BE2">
            <v>46804</v>
          </cell>
          <cell r="BF2">
            <v>22985</v>
          </cell>
          <cell r="BG2">
            <v>406</v>
          </cell>
          <cell r="BH2">
            <v>206</v>
          </cell>
          <cell r="BI2">
            <v>127</v>
          </cell>
          <cell r="BJ2">
            <v>6046</v>
          </cell>
          <cell r="BK2">
            <v>5448</v>
          </cell>
          <cell r="BL2">
            <v>3102</v>
          </cell>
          <cell r="BM2">
            <v>11215</v>
          </cell>
          <cell r="BN2">
            <v>4197</v>
          </cell>
          <cell r="BO2">
            <v>4729</v>
          </cell>
          <cell r="BP2">
            <v>11361</v>
          </cell>
          <cell r="BQ2">
            <v>32552</v>
          </cell>
          <cell r="BR2">
            <v>8144</v>
          </cell>
          <cell r="BS2">
            <v>365429</v>
          </cell>
          <cell r="BT2">
            <v>15149</v>
          </cell>
          <cell r="BU2">
            <v>3428</v>
          </cell>
          <cell r="BV2">
            <v>4251</v>
          </cell>
          <cell r="BW2">
            <v>18473</v>
          </cell>
          <cell r="BX2">
            <v>11448</v>
          </cell>
          <cell r="BY2">
            <v>122682</v>
          </cell>
          <cell r="BZ2">
            <v>104689</v>
          </cell>
          <cell r="CA2">
            <v>1330</v>
          </cell>
          <cell r="CB2">
            <v>45703</v>
          </cell>
          <cell r="CC2">
            <v>80804</v>
          </cell>
          <cell r="CD2">
            <v>257511</v>
          </cell>
          <cell r="CE2">
            <v>28988</v>
          </cell>
          <cell r="CF2">
            <v>33880</v>
          </cell>
          <cell r="CG2">
            <v>21700</v>
          </cell>
          <cell r="CH2">
            <v>13649</v>
          </cell>
          <cell r="CI2">
            <v>2774</v>
          </cell>
          <cell r="CJ2">
            <v>42637</v>
          </cell>
          <cell r="CK2">
            <v>6686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0"/>
  <sheetViews>
    <sheetView tabSelected="1" topLeftCell="A25" workbookViewId="0">
      <selection activeCell="A40" sqref="A40"/>
    </sheetView>
  </sheetViews>
  <sheetFormatPr defaultRowHeight="15" x14ac:dyDescent="0.25"/>
  <cols>
    <col min="1" max="1" width="14" customWidth="1"/>
    <col min="2" max="2" width="27" customWidth="1"/>
    <col min="3" max="3" width="9.140625" customWidth="1"/>
    <col min="4" max="4" width="15.7109375" customWidth="1"/>
    <col min="5" max="5" width="19" bestFit="1" customWidth="1"/>
    <col min="6" max="6" width="18.85546875" customWidth="1"/>
    <col min="7" max="7" width="14.42578125" customWidth="1"/>
    <col min="8" max="8" width="15.85546875" customWidth="1"/>
    <col min="11" max="11" width="17" customWidth="1"/>
    <col min="37" max="37" width="13.140625" customWidth="1"/>
    <col min="51" max="51" width="12.5703125" customWidth="1"/>
    <col min="78" max="78" width="13.28515625" customWidth="1"/>
    <col min="103" max="103" width="12.42578125" customWidth="1"/>
    <col min="104" max="104" width="14.140625" customWidth="1"/>
  </cols>
  <sheetData>
    <row r="1" spans="1:104" ht="15.75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/>
      <c r="K1" s="7"/>
      <c r="L1" s="8" t="s">
        <v>9</v>
      </c>
      <c r="M1" s="9"/>
      <c r="N1" s="9"/>
      <c r="O1" s="9"/>
      <c r="P1" s="10"/>
      <c r="Q1" s="11" t="s">
        <v>10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/>
      <c r="AL1" s="14" t="s">
        <v>11</v>
      </c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  <c r="AZ1" s="17" t="s">
        <v>12</v>
      </c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9"/>
      <c r="CA1" s="17" t="s">
        <v>13</v>
      </c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9"/>
      <c r="CZ1" s="20" t="s">
        <v>14</v>
      </c>
    </row>
    <row r="2" spans="1:104" ht="180.75" x14ac:dyDescent="0.25">
      <c r="A2" s="21"/>
      <c r="B2" s="1"/>
      <c r="C2" s="22"/>
      <c r="D2" s="1"/>
      <c r="E2" s="23"/>
      <c r="F2" s="24"/>
      <c r="G2" s="24"/>
      <c r="H2" s="24"/>
      <c r="I2" s="25" t="s">
        <v>15</v>
      </c>
      <c r="J2" s="25" t="s">
        <v>16</v>
      </c>
      <c r="K2" s="26" t="s">
        <v>17</v>
      </c>
      <c r="L2" s="27" t="s">
        <v>18</v>
      </c>
      <c r="M2" s="27" t="s">
        <v>19</v>
      </c>
      <c r="N2" s="27" t="s">
        <v>20</v>
      </c>
      <c r="O2" s="27" t="s">
        <v>21</v>
      </c>
      <c r="P2" s="28" t="s">
        <v>22</v>
      </c>
      <c r="Q2" s="27" t="s">
        <v>23</v>
      </c>
      <c r="R2" s="27" t="s">
        <v>24</v>
      </c>
      <c r="S2" s="27" t="s">
        <v>25</v>
      </c>
      <c r="T2" s="27" t="s">
        <v>26</v>
      </c>
      <c r="U2" s="27" t="s">
        <v>27</v>
      </c>
      <c r="V2" s="27" t="s">
        <v>28</v>
      </c>
      <c r="W2" s="27" t="s">
        <v>29</v>
      </c>
      <c r="X2" s="27" t="s">
        <v>30</v>
      </c>
      <c r="Y2" s="27" t="s">
        <v>31</v>
      </c>
      <c r="Z2" s="27" t="s">
        <v>32</v>
      </c>
      <c r="AA2" s="27" t="s">
        <v>33</v>
      </c>
      <c r="AB2" s="27" t="s">
        <v>34</v>
      </c>
      <c r="AC2" s="27" t="s">
        <v>35</v>
      </c>
      <c r="AD2" s="27" t="s">
        <v>36</v>
      </c>
      <c r="AE2" s="27" t="s">
        <v>37</v>
      </c>
      <c r="AF2" s="27" t="s">
        <v>38</v>
      </c>
      <c r="AG2" s="27" t="s">
        <v>39</v>
      </c>
      <c r="AH2" s="27" t="s">
        <v>40</v>
      </c>
      <c r="AI2" s="27" t="s">
        <v>41</v>
      </c>
      <c r="AJ2" s="27" t="s">
        <v>42</v>
      </c>
      <c r="AK2" s="29" t="s">
        <v>43</v>
      </c>
      <c r="AL2" s="27" t="s">
        <v>44</v>
      </c>
      <c r="AM2" s="27" t="s">
        <v>45</v>
      </c>
      <c r="AN2" s="27" t="s">
        <v>46</v>
      </c>
      <c r="AO2" s="27" t="s">
        <v>47</v>
      </c>
      <c r="AP2" s="27" t="s">
        <v>48</v>
      </c>
      <c r="AQ2" s="30" t="s">
        <v>49</v>
      </c>
      <c r="AR2" s="30" t="s">
        <v>50</v>
      </c>
      <c r="AS2" s="31" t="s">
        <v>51</v>
      </c>
      <c r="AT2" s="27" t="s">
        <v>52</v>
      </c>
      <c r="AU2" s="27" t="s">
        <v>53</v>
      </c>
      <c r="AV2" s="27" t="s">
        <v>54</v>
      </c>
      <c r="AW2" s="27" t="s">
        <v>55</v>
      </c>
      <c r="AX2" s="27" t="s">
        <v>56</v>
      </c>
      <c r="AY2" s="29" t="s">
        <v>57</v>
      </c>
      <c r="AZ2" s="27" t="s">
        <v>58</v>
      </c>
      <c r="BA2" s="27" t="s">
        <v>59</v>
      </c>
      <c r="BB2" s="27" t="s">
        <v>60</v>
      </c>
      <c r="BC2" s="27" t="s">
        <v>61</v>
      </c>
      <c r="BD2" s="27" t="s">
        <v>62</v>
      </c>
      <c r="BE2" s="27" t="s">
        <v>63</v>
      </c>
      <c r="BF2" s="27" t="s">
        <v>64</v>
      </c>
      <c r="BG2" s="27" t="s">
        <v>65</v>
      </c>
      <c r="BH2" s="27" t="s">
        <v>66</v>
      </c>
      <c r="BI2" s="32" t="s">
        <v>67</v>
      </c>
      <c r="BJ2" s="27" t="s">
        <v>68</v>
      </c>
      <c r="BK2" s="32" t="s">
        <v>69</v>
      </c>
      <c r="BL2" s="27" t="s">
        <v>70</v>
      </c>
      <c r="BM2" s="27" t="s">
        <v>71</v>
      </c>
      <c r="BN2" s="27" t="s">
        <v>72</v>
      </c>
      <c r="BO2" s="27" t="s">
        <v>73</v>
      </c>
      <c r="BP2" s="27" t="s">
        <v>74</v>
      </c>
      <c r="BQ2" s="27" t="s">
        <v>75</v>
      </c>
      <c r="BR2" s="27" t="s">
        <v>76</v>
      </c>
      <c r="BS2" s="27" t="s">
        <v>77</v>
      </c>
      <c r="BT2" s="27" t="s">
        <v>78</v>
      </c>
      <c r="BU2" s="27" t="s">
        <v>79</v>
      </c>
      <c r="BV2" s="27" t="s">
        <v>80</v>
      </c>
      <c r="BW2" s="27" t="s">
        <v>81</v>
      </c>
      <c r="BX2" s="27" t="s">
        <v>82</v>
      </c>
      <c r="BY2" s="27" t="s">
        <v>83</v>
      </c>
      <c r="BZ2" s="29" t="s">
        <v>84</v>
      </c>
      <c r="CA2" s="27" t="s">
        <v>85</v>
      </c>
      <c r="CB2" s="27" t="s">
        <v>86</v>
      </c>
      <c r="CC2" s="27" t="s">
        <v>87</v>
      </c>
      <c r="CD2" s="27" t="s">
        <v>88</v>
      </c>
      <c r="CE2" s="27" t="s">
        <v>89</v>
      </c>
      <c r="CF2" s="27" t="s">
        <v>90</v>
      </c>
      <c r="CG2" s="27" t="s">
        <v>91</v>
      </c>
      <c r="CH2" s="27" t="s">
        <v>92</v>
      </c>
      <c r="CI2" s="27" t="s">
        <v>93</v>
      </c>
      <c r="CJ2" s="27" t="s">
        <v>94</v>
      </c>
      <c r="CK2" s="27" t="s">
        <v>95</v>
      </c>
      <c r="CL2" s="32" t="s">
        <v>96</v>
      </c>
      <c r="CM2" s="27" t="s">
        <v>97</v>
      </c>
      <c r="CN2" s="27" t="s">
        <v>98</v>
      </c>
      <c r="CO2" s="27" t="s">
        <v>99</v>
      </c>
      <c r="CP2" s="27" t="s">
        <v>100</v>
      </c>
      <c r="CQ2" s="27" t="s">
        <v>101</v>
      </c>
      <c r="CR2" s="31" t="s">
        <v>102</v>
      </c>
      <c r="CS2" s="31" t="s">
        <v>103</v>
      </c>
      <c r="CT2" s="31" t="s">
        <v>104</v>
      </c>
      <c r="CU2" s="27" t="s">
        <v>105</v>
      </c>
      <c r="CV2" s="27" t="s">
        <v>106</v>
      </c>
      <c r="CW2" s="27" t="s">
        <v>107</v>
      </c>
      <c r="CX2" s="27" t="s">
        <v>108</v>
      </c>
      <c r="CY2" s="29" t="s">
        <v>109</v>
      </c>
      <c r="CZ2" s="33"/>
    </row>
    <row r="3" spans="1:104" x14ac:dyDescent="0.25">
      <c r="A3" s="21"/>
      <c r="B3" s="1"/>
      <c r="C3" s="5"/>
      <c r="D3" s="1"/>
      <c r="E3" s="34" t="s">
        <v>110</v>
      </c>
      <c r="F3" s="35" t="s">
        <v>110</v>
      </c>
      <c r="G3" s="35" t="s">
        <v>110</v>
      </c>
      <c r="H3" s="35" t="s">
        <v>110</v>
      </c>
      <c r="I3" s="36" t="s">
        <v>111</v>
      </c>
      <c r="J3" s="36" t="s">
        <v>111</v>
      </c>
      <c r="K3" s="29" t="s">
        <v>110</v>
      </c>
      <c r="L3" s="37" t="s">
        <v>112</v>
      </c>
      <c r="M3" s="37" t="s">
        <v>112</v>
      </c>
      <c r="N3" s="37" t="s">
        <v>112</v>
      </c>
      <c r="O3" s="37" t="s">
        <v>112</v>
      </c>
      <c r="P3" s="29" t="s">
        <v>110</v>
      </c>
      <c r="Q3" s="38" t="s">
        <v>112</v>
      </c>
      <c r="R3" s="38" t="s">
        <v>112</v>
      </c>
      <c r="S3" s="38" t="s">
        <v>112</v>
      </c>
      <c r="T3" s="38" t="s">
        <v>112</v>
      </c>
      <c r="U3" s="38" t="s">
        <v>112</v>
      </c>
      <c r="V3" s="38" t="s">
        <v>112</v>
      </c>
      <c r="W3" s="38" t="s">
        <v>112</v>
      </c>
      <c r="X3" s="38" t="s">
        <v>112</v>
      </c>
      <c r="Y3" s="38" t="s">
        <v>112</v>
      </c>
      <c r="Z3" s="38" t="s">
        <v>112</v>
      </c>
      <c r="AA3" s="38" t="s">
        <v>112</v>
      </c>
      <c r="AB3" s="38" t="s">
        <v>112</v>
      </c>
      <c r="AC3" s="38" t="s">
        <v>112</v>
      </c>
      <c r="AD3" s="38" t="s">
        <v>112</v>
      </c>
      <c r="AE3" s="38" t="s">
        <v>112</v>
      </c>
      <c r="AF3" s="38" t="s">
        <v>112</v>
      </c>
      <c r="AG3" s="38" t="s">
        <v>112</v>
      </c>
      <c r="AH3" s="38" t="s">
        <v>112</v>
      </c>
      <c r="AI3" s="38" t="s">
        <v>112</v>
      </c>
      <c r="AJ3" s="38" t="s">
        <v>112</v>
      </c>
      <c r="AK3" s="39" t="s">
        <v>110</v>
      </c>
      <c r="AL3" s="38" t="s">
        <v>112</v>
      </c>
      <c r="AM3" s="38" t="s">
        <v>112</v>
      </c>
      <c r="AN3" s="38" t="s">
        <v>112</v>
      </c>
      <c r="AO3" s="38" t="s">
        <v>112</v>
      </c>
      <c r="AP3" s="38" t="s">
        <v>112</v>
      </c>
      <c r="AQ3" s="38" t="s">
        <v>112</v>
      </c>
      <c r="AR3" s="38" t="s">
        <v>112</v>
      </c>
      <c r="AS3" s="38" t="s">
        <v>112</v>
      </c>
      <c r="AT3" s="38" t="s">
        <v>112</v>
      </c>
      <c r="AU3" s="38" t="s">
        <v>112</v>
      </c>
      <c r="AV3" s="38" t="s">
        <v>112</v>
      </c>
      <c r="AW3" s="38" t="s">
        <v>112</v>
      </c>
      <c r="AX3" s="38" t="s">
        <v>112</v>
      </c>
      <c r="AY3" s="39" t="s">
        <v>110</v>
      </c>
      <c r="AZ3" s="38" t="s">
        <v>112</v>
      </c>
      <c r="BA3" s="38" t="s">
        <v>112</v>
      </c>
      <c r="BB3" s="38" t="s">
        <v>112</v>
      </c>
      <c r="BC3" s="38" t="s">
        <v>112</v>
      </c>
      <c r="BD3" s="38" t="s">
        <v>112</v>
      </c>
      <c r="BE3" s="38" t="s">
        <v>112</v>
      </c>
      <c r="BF3" s="38" t="s">
        <v>112</v>
      </c>
      <c r="BG3" s="38" t="s">
        <v>112</v>
      </c>
      <c r="BH3" s="38" t="s">
        <v>112</v>
      </c>
      <c r="BI3" s="38" t="s">
        <v>112</v>
      </c>
      <c r="BJ3" s="38" t="s">
        <v>112</v>
      </c>
      <c r="BK3" s="38" t="s">
        <v>112</v>
      </c>
      <c r="BL3" s="38" t="s">
        <v>112</v>
      </c>
      <c r="BM3" s="38" t="s">
        <v>112</v>
      </c>
      <c r="BN3" s="38" t="s">
        <v>112</v>
      </c>
      <c r="BO3" s="38" t="s">
        <v>112</v>
      </c>
      <c r="BP3" s="38" t="s">
        <v>112</v>
      </c>
      <c r="BQ3" s="38" t="s">
        <v>112</v>
      </c>
      <c r="BR3" s="38" t="s">
        <v>112</v>
      </c>
      <c r="BS3" s="38" t="s">
        <v>112</v>
      </c>
      <c r="BT3" s="38" t="s">
        <v>112</v>
      </c>
      <c r="BU3" s="38" t="s">
        <v>112</v>
      </c>
      <c r="BV3" s="38" t="s">
        <v>112</v>
      </c>
      <c r="BW3" s="38" t="s">
        <v>112</v>
      </c>
      <c r="BX3" s="38" t="s">
        <v>112</v>
      </c>
      <c r="BY3" s="38" t="s">
        <v>112</v>
      </c>
      <c r="BZ3" s="39" t="s">
        <v>110</v>
      </c>
      <c r="CA3" s="38" t="s">
        <v>112</v>
      </c>
      <c r="CB3" s="38" t="s">
        <v>112</v>
      </c>
      <c r="CC3" s="38" t="s">
        <v>112</v>
      </c>
      <c r="CD3" s="38" t="s">
        <v>112</v>
      </c>
      <c r="CE3" s="38" t="s">
        <v>112</v>
      </c>
      <c r="CF3" s="38" t="s">
        <v>112</v>
      </c>
      <c r="CG3" s="38" t="s">
        <v>112</v>
      </c>
      <c r="CH3" s="38" t="s">
        <v>112</v>
      </c>
      <c r="CI3" s="38" t="s">
        <v>112</v>
      </c>
      <c r="CJ3" s="38" t="s">
        <v>112</v>
      </c>
      <c r="CK3" s="38" t="s">
        <v>112</v>
      </c>
      <c r="CL3" s="38" t="s">
        <v>112</v>
      </c>
      <c r="CM3" s="38" t="s">
        <v>112</v>
      </c>
      <c r="CN3" s="38" t="s">
        <v>112</v>
      </c>
      <c r="CO3" s="38" t="s">
        <v>112</v>
      </c>
      <c r="CP3" s="38" t="s">
        <v>112</v>
      </c>
      <c r="CQ3" s="38" t="s">
        <v>112</v>
      </c>
      <c r="CR3" s="38" t="s">
        <v>112</v>
      </c>
      <c r="CS3" s="38" t="s">
        <v>112</v>
      </c>
      <c r="CT3" s="38" t="s">
        <v>112</v>
      </c>
      <c r="CU3" s="38" t="s">
        <v>112</v>
      </c>
      <c r="CV3" s="38" t="s">
        <v>112</v>
      </c>
      <c r="CW3" s="38" t="s">
        <v>112</v>
      </c>
      <c r="CX3" s="38" t="s">
        <v>112</v>
      </c>
      <c r="CY3" s="39" t="s">
        <v>110</v>
      </c>
      <c r="CZ3" s="39" t="s">
        <v>110</v>
      </c>
    </row>
    <row r="4" spans="1:104" x14ac:dyDescent="0.25">
      <c r="A4" s="40"/>
      <c r="B4" s="41"/>
      <c r="C4" s="41"/>
      <c r="D4" s="41"/>
      <c r="E4" s="42"/>
      <c r="F4" s="42"/>
      <c r="G4" s="42"/>
      <c r="H4" s="42"/>
      <c r="I4" s="36"/>
      <c r="J4" s="36"/>
      <c r="K4" s="42"/>
      <c r="L4" s="37"/>
      <c r="M4" s="37"/>
      <c r="N4" s="37"/>
      <c r="O4" s="37"/>
      <c r="P4" s="4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40"/>
      <c r="AL4" s="38"/>
      <c r="AM4" s="38"/>
      <c r="AN4" s="38"/>
      <c r="AO4" s="38"/>
      <c r="AP4" s="38"/>
      <c r="AQ4" s="38"/>
      <c r="AR4" s="38"/>
      <c r="AS4" s="43"/>
      <c r="AT4" s="38"/>
      <c r="AU4" s="38"/>
      <c r="AV4" s="38"/>
      <c r="AW4" s="38"/>
      <c r="AX4" s="38"/>
      <c r="AY4" s="40"/>
      <c r="AZ4" s="38"/>
      <c r="BA4" s="38"/>
      <c r="BB4" s="38"/>
      <c r="BC4" s="38"/>
      <c r="BD4" s="38"/>
      <c r="BE4" s="38"/>
      <c r="BF4" s="38"/>
      <c r="BG4" s="38"/>
      <c r="BH4" s="38"/>
      <c r="BI4" s="43"/>
      <c r="BJ4" s="38"/>
      <c r="BK4" s="43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40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43"/>
      <c r="CM4" s="38"/>
      <c r="CN4" s="38"/>
      <c r="CO4" s="38"/>
      <c r="CP4" s="38"/>
      <c r="CQ4" s="38"/>
      <c r="CR4" s="43"/>
      <c r="CS4" s="43"/>
      <c r="CT4" s="43"/>
      <c r="CU4" s="38"/>
      <c r="CV4" s="38"/>
      <c r="CW4" s="38"/>
      <c r="CX4" s="38"/>
      <c r="CY4" s="40"/>
      <c r="CZ4" s="40"/>
    </row>
    <row r="5" spans="1:104" x14ac:dyDescent="0.25">
      <c r="A5" s="44" t="s">
        <v>113</v>
      </c>
      <c r="B5" s="44" t="s">
        <v>114</v>
      </c>
      <c r="C5" s="44" t="s">
        <v>115</v>
      </c>
      <c r="D5" s="44" t="s">
        <v>116</v>
      </c>
      <c r="E5" s="45">
        <f t="shared" ref="E5:E40" si="0">F5+G5+H5+K5+P5+CZ5</f>
        <v>1046373</v>
      </c>
      <c r="F5" s="46">
        <v>113772</v>
      </c>
      <c r="G5" s="46"/>
      <c r="H5" s="47"/>
      <c r="I5" s="48"/>
      <c r="J5" s="48"/>
      <c r="K5" s="49">
        <f>I5*[1]árak!A$2+J5*[1]árak!B$2</f>
        <v>0</v>
      </c>
      <c r="L5" s="48"/>
      <c r="M5" s="48"/>
      <c r="N5" s="48"/>
      <c r="O5" s="48"/>
      <c r="P5" s="50">
        <f>L5*[1]árak!C$2+M5*[1]árak!D$2+N5*[1]árak!E$2+O5*[1]árak!F$2</f>
        <v>0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>
        <v>3</v>
      </c>
      <c r="AD5" s="48"/>
      <c r="AE5" s="48"/>
      <c r="AF5" s="48"/>
      <c r="AG5" s="48"/>
      <c r="AH5" s="48"/>
      <c r="AI5" s="48"/>
      <c r="AJ5" s="48"/>
      <c r="AK5" s="51">
        <f>Q5*[1]árak!G$2+R5*[1]árak!H$2+S5*[1]árak!I$2+T5*[1]árak!J$2+U5*[1]árak!K$2+V5*[1]árak!L$2+W5*[1]árak!M$2+X5*[1]árak!N$2+Y5*[1]árak!O$2+Z5*[1]árak!P$2+AA5*[1]árak!Q$2+AB5*[1]árak!R$2+AC5*[1]árak!S$2+AD5*[1]árak!T$2+AE5*[1]árak!U$2+AF5*[1]árak!V$2+AG5*[1]árak!W$2+AH5*[1]árak!X$2+AI5*[1]árak!Y$2+AJ5*[1]árak!Z$2</f>
        <v>917829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3">
        <f>AL5*[1]árak!AA$2+AM5*[1]árak!AB$2+AN5*[1]árak!AC$2+AO5*[1]árak!AD$2+AP5*[1]árak!AE$2+AQ5*[1]árak!AF$2+'[1]2020'!AR5*[1]árak!AG$2+AS5*[1]árak!AH$2+AT5*[1]árak!AI$2+AU5*[1]árak!AJ$2+AV5*[1]árak!AK$2+AW5*[1]árak!AL$2+AX5*[1]árak!AM$2</f>
        <v>0</v>
      </c>
      <c r="AZ5" s="54"/>
      <c r="BA5" s="54"/>
      <c r="BB5" s="54"/>
      <c r="BC5" s="54"/>
      <c r="BD5" s="54"/>
      <c r="BE5" s="54">
        <v>1</v>
      </c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0">
        <f>AZ5*[1]árak!AN$2+BA5*[1]árak!AO$2+BB5*[1]árak!AP$2+BC5*[1]árak!AQ$2+BD5*[1]árak!AR$2+BE5*[1]árak!AS$2+BF5*[1]árak!AT$2+BG5*[1]árak!AU$2+BH5*[1]árak!AV$2+BI5*[1]árak!AW$2+BJ5*[1]árak!AX$2+BK5*[1]árak!AY$2+BL5*[1]árak!AZ$2+BM5*[1]árak!BA$2+BN5*[1]árak!BB$2+BO5*[1]árak!BC$2+BP5*[1]árak!BD$2+BQ5*[1]árak!BE$2+BR5*[1]árak!BF$2+BS5*[1]árak!BG$2+BT5*[1]árak!BH$2+BU5*[1]árak!BI$2+BV5*[1]árak!BJ$2+BW5*[1]árak!BK$2+BX5*[1]árak!BL$2+BY5*[1]árak!BM$2</f>
        <v>11998</v>
      </c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>
        <v>1</v>
      </c>
      <c r="CW5" s="48"/>
      <c r="CX5" s="48"/>
      <c r="CY5" s="45">
        <f>CA5*[1]árak!BN$2+CB5*[1]árak!BO$2+CC5*[1]árak!BP$2+CD5*[1]árak!BQ$2+CE5*[1]árak!BR$2+CF5*[1]árak!BS$2+CG5*[1]árak!BT$2+CH5*[1]árak!BU$2+CI5*[1]árak!BV$2+CJ5*[1]árak!BW$2+CK5*[1]árak!BX$2+CL5*[1]árak!BY$2+CM5*[1]árak!BZ$2+CN5*[1]árak!CA$2+CO5*[1]árak!CB$2+CP5*[1]árak!CC$2+CQ5*[1]árak!CD$2+CR5*[1]árak!CE$2+CS5*[1]árak!CF$2+CT5*[1]árak!CG$2+CU5*[1]árak!CH$2+CV5*[1]árak!CI$2+CW5*[1]árak!CJ$2+CX5*[1]árak!CK$2</f>
        <v>2774</v>
      </c>
      <c r="CZ5" s="45">
        <f t="shared" ref="CZ5:CZ40" si="1">AK5+AY5+BZ5+CY5</f>
        <v>932601</v>
      </c>
    </row>
    <row r="6" spans="1:104" x14ac:dyDescent="0.25">
      <c r="A6" s="44" t="s">
        <v>113</v>
      </c>
      <c r="B6" s="44" t="s">
        <v>117</v>
      </c>
      <c r="C6" s="44" t="s">
        <v>118</v>
      </c>
      <c r="D6" s="44" t="s">
        <v>116</v>
      </c>
      <c r="E6" s="45">
        <f t="shared" si="0"/>
        <v>1127410</v>
      </c>
      <c r="F6" s="46">
        <v>170490</v>
      </c>
      <c r="G6" s="46"/>
      <c r="H6" s="47"/>
      <c r="I6" s="48"/>
      <c r="J6" s="48"/>
      <c r="K6" s="49">
        <f>I6*[1]árak!A$2+J6*[1]árak!B$2</f>
        <v>0</v>
      </c>
      <c r="L6" s="48"/>
      <c r="M6" s="48"/>
      <c r="N6" s="48"/>
      <c r="O6" s="48"/>
      <c r="P6" s="50">
        <f>L6*[1]árak!C$2+M6*[1]árak!D$2+N6*[1]árak!E$2+O6*[1]árak!F$2</f>
        <v>0</v>
      </c>
      <c r="Q6" s="48"/>
      <c r="R6" s="48"/>
      <c r="S6" s="48">
        <v>1</v>
      </c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51">
        <f>Q6*[1]árak!G$2+R6*[1]árak!H$2+S6*[1]árak!I$2+T6*[1]árak!J$2+U6*[1]árak!K$2+V6*[1]árak!L$2+W6*[1]árak!M$2+X6*[1]árak!N$2+Y6*[1]árak!O$2+Z6*[1]árak!P$2+AA6*[1]árak!Q$2+AB6*[1]árak!R$2+AC6*[1]árak!S$2+AD6*[1]árak!T$2+AE6*[1]árak!U$2+AF6*[1]árak!V$2+AG6*[1]árak!W$2+AH6*[1]árak!X$2+AI6*[1]árak!Y$2+AJ6*[1]árak!Z$2</f>
        <v>325161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3">
        <f>AL6*[1]árak!AA$2+AM6*[1]árak!AB$2+AN6*[1]árak!AC$2+AO6*[1]árak!AD$2+AP6*[1]árak!AE$2+AQ6*[1]árak!AF$2+'[1]2020'!AR6*[1]árak!AG$2+AS6*[1]árak!AH$2+AT6*[1]árak!AI$2+AU6*[1]árak!AJ$2+AV6*[1]árak!AK$2+AW6*[1]árak!AL$2+AX6*[1]árak!AM$2</f>
        <v>0</v>
      </c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>
        <v>5</v>
      </c>
      <c r="BM6" s="54">
        <v>5</v>
      </c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0">
        <f>AZ6*[1]árak!AN$2+BA6*[1]árak!AO$2+BB6*[1]árak!AP$2+BC6*[1]árak!AQ$2+BD6*[1]árak!AR$2+BE6*[1]árak!AS$2+BF6*[1]árak!AT$2+BG6*[1]árak!AU$2+BH6*[1]árak!AV$2+BI6*[1]árak!AW$2+BJ6*[1]árak!AX$2+BK6*[1]árak!AY$2+BL6*[1]árak!AZ$2+BM6*[1]árak!BA$2+BN6*[1]árak!BB$2+BO6*[1]árak!BC$2+BP6*[1]árak!BD$2+BQ6*[1]árak!BE$2+BR6*[1]árak!BF$2+BS6*[1]árak!BG$2+BT6*[1]árak!BH$2+BU6*[1]árak!BI$2+BV6*[1]árak!BJ$2+BW6*[1]árak!BK$2+BX6*[1]árak!BL$2+BY6*[1]árak!BM$2</f>
        <v>266330</v>
      </c>
      <c r="CA6" s="48"/>
      <c r="CB6" s="48"/>
      <c r="CC6" s="48"/>
      <c r="CD6" s="48"/>
      <c r="CE6" s="48"/>
      <c r="CF6" s="48">
        <v>1</v>
      </c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5">
        <f>CA6*[1]árak!BN$2+CB6*[1]árak!BO$2+CC6*[1]árak!BP$2+CD6*[1]árak!BQ$2+CE6*[1]árak!BR$2+CF6*[1]árak!BS$2+CG6*[1]árak!BT$2+CH6*[1]árak!BU$2+CI6*[1]árak!BV$2+CJ6*[1]árak!BW$2+CK6*[1]árak!BX$2+CL6*[1]árak!BY$2+CM6*[1]árak!BZ$2+CN6*[1]árak!CA$2+CO6*[1]árak!CB$2+CP6*[1]árak!CC$2+CQ6*[1]árak!CD$2+CR6*[1]árak!CE$2+CS6*[1]árak!CF$2+CT6*[1]árak!CG$2+CU6*[1]árak!CH$2+CV6*[1]árak!CI$2+CW6*[1]árak!CJ$2+CX6*[1]árak!CK$2</f>
        <v>365429</v>
      </c>
      <c r="CZ6" s="45">
        <f t="shared" si="1"/>
        <v>956920</v>
      </c>
    </row>
    <row r="7" spans="1:104" x14ac:dyDescent="0.25">
      <c r="A7" s="44" t="s">
        <v>113</v>
      </c>
      <c r="B7" s="44" t="s">
        <v>119</v>
      </c>
      <c r="C7" s="44" t="s">
        <v>120</v>
      </c>
      <c r="D7" s="44" t="s">
        <v>116</v>
      </c>
      <c r="E7" s="45">
        <f t="shared" si="0"/>
        <v>703644</v>
      </c>
      <c r="F7" s="46">
        <v>394119</v>
      </c>
      <c r="G7" s="46"/>
      <c r="H7" s="47"/>
      <c r="I7" s="48"/>
      <c r="J7" s="48"/>
      <c r="K7" s="49">
        <f>I7*[1]árak!A$2+J7*[1]árak!B$2</f>
        <v>0</v>
      </c>
      <c r="L7" s="48"/>
      <c r="M7" s="48"/>
      <c r="N7" s="48"/>
      <c r="O7" s="48"/>
      <c r="P7" s="50">
        <f>L7*[1]árak!C$2+M7*[1]árak!D$2+N7*[1]árak!E$2+O7*[1]árak!F$2</f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>
        <v>1</v>
      </c>
      <c r="AB7" s="48"/>
      <c r="AC7" s="48"/>
      <c r="AD7" s="48"/>
      <c r="AE7" s="48">
        <v>3</v>
      </c>
      <c r="AF7" s="48"/>
      <c r="AG7" s="48"/>
      <c r="AH7" s="48"/>
      <c r="AI7" s="48"/>
      <c r="AJ7" s="48"/>
      <c r="AK7" s="51">
        <f>Q7*[1]árak!G$2+R7*[1]árak!H$2+S7*[1]árak!I$2+T7*[1]árak!J$2+U7*[1]árak!K$2+V7*[1]árak!L$2+W7*[1]árak!M$2+X7*[1]árak!N$2+Y7*[1]árak!O$2+Z7*[1]árak!P$2+AA7*[1]árak!Q$2+AB7*[1]árak!R$2+AC7*[1]árak!S$2+AD7*[1]árak!T$2+AE7*[1]árak!U$2+AF7*[1]árak!V$2+AG7*[1]árak!W$2+AH7*[1]árak!X$2+AI7*[1]árak!Y$2+AJ7*[1]árak!Z$2</f>
        <v>230661</v>
      </c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3">
        <f>AL7*[1]árak!AA$2+AM7*[1]árak!AB$2+AN7*[1]árak!AC$2+AO7*[1]árak!AD$2+AP7*[1]árak!AE$2+AQ7*[1]árak!AF$2+'[1]2020'!AR7*[1]árak!AG$2+AS7*[1]árak!AH$2+AT7*[1]árak!AI$2+AU7*[1]árak!AJ$2+AV7*[1]árak!AK$2+AW7*[1]árak!AL$2+AX7*[1]árak!AM$2</f>
        <v>0</v>
      </c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>
        <v>1</v>
      </c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0">
        <f>AZ7*[1]árak!AN$2+BA7*[1]árak!AO$2+BB7*[1]árak!AP$2+BC7*[1]árak!AQ$2+BD7*[1]árak!AR$2+BE7*[1]árak!AS$2+BF7*[1]árak!AT$2+BG7*[1]árak!AU$2+BH7*[1]árak!AV$2+BI7*[1]árak!AW$2+BJ7*[1]árak!AX$2+BK7*[1]árak!AY$2+BL7*[1]árak!AZ$2+BM7*[1]árak!BA$2+BN7*[1]árak!BB$2+BO7*[1]árak!BC$2+BP7*[1]árak!BD$2+BQ7*[1]árak!BE$2+BR7*[1]árak!BF$2+BS7*[1]árak!BG$2+BT7*[1]árak!BH$2+BU7*[1]árak!BI$2+BV7*[1]árak!BJ$2+BW7*[1]árak!BK$2+BX7*[1]árak!BL$2+BY7*[1]árak!BM$2</f>
        <v>16159</v>
      </c>
      <c r="CA7" s="48"/>
      <c r="CB7" s="48">
        <v>1</v>
      </c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>
        <v>2</v>
      </c>
      <c r="CS7" s="48"/>
      <c r="CT7" s="48"/>
      <c r="CU7" s="48"/>
      <c r="CV7" s="48"/>
      <c r="CW7" s="48"/>
      <c r="CX7" s="48"/>
      <c r="CY7" s="45">
        <f>CA7*[1]árak!BN$2+CB7*[1]árak!BO$2+CC7*[1]árak!BP$2+CD7*[1]árak!BQ$2+CE7*[1]árak!BR$2+CF7*[1]árak!BS$2+CG7*[1]árak!BT$2+CH7*[1]árak!BU$2+CI7*[1]árak!BV$2+CJ7*[1]árak!BW$2+CK7*[1]árak!BX$2+CL7*[1]árak!BY$2+CM7*[1]árak!BZ$2+CN7*[1]árak!CA$2+CO7*[1]árak!CB$2+CP7*[1]árak!CC$2+CQ7*[1]árak!CD$2+CR7*[1]árak!CE$2+CS7*[1]árak!CF$2+CT7*[1]árak!CG$2+CU7*[1]árak!CH$2+CV7*[1]árak!CI$2+CW7*[1]árak!CJ$2+CX7*[1]árak!CK$2</f>
        <v>62705</v>
      </c>
      <c r="CZ7" s="45">
        <f t="shared" si="1"/>
        <v>309525</v>
      </c>
    </row>
    <row r="8" spans="1:104" x14ac:dyDescent="0.25">
      <c r="A8" s="44" t="s">
        <v>113</v>
      </c>
      <c r="B8" s="44" t="s">
        <v>121</v>
      </c>
      <c r="C8" s="44" t="s">
        <v>122</v>
      </c>
      <c r="D8" s="44" t="s">
        <v>116</v>
      </c>
      <c r="E8" s="45">
        <f t="shared" si="0"/>
        <v>1034966</v>
      </c>
      <c r="F8" s="46">
        <v>559000</v>
      </c>
      <c r="G8" s="46"/>
      <c r="H8" s="47"/>
      <c r="I8" s="48"/>
      <c r="J8" s="48"/>
      <c r="K8" s="49">
        <f>I8*[1]árak!A$2+J8*[1]árak!B$2</f>
        <v>0</v>
      </c>
      <c r="L8" s="48"/>
      <c r="M8" s="48"/>
      <c r="N8" s="48"/>
      <c r="O8" s="48"/>
      <c r="P8" s="50">
        <f>L8*[1]árak!C$2+M8*[1]árak!D$2+N8*[1]árak!E$2+O8*[1]árak!F$2</f>
        <v>0</v>
      </c>
      <c r="Q8" s="48"/>
      <c r="R8" s="48"/>
      <c r="S8" s="48"/>
      <c r="T8" s="48"/>
      <c r="U8" s="48"/>
      <c r="V8" s="48"/>
      <c r="W8" s="48"/>
      <c r="X8" s="48"/>
      <c r="Y8" s="48"/>
      <c r="Z8" s="48">
        <v>2</v>
      </c>
      <c r="AA8" s="48"/>
      <c r="AB8" s="48"/>
      <c r="AC8" s="48"/>
      <c r="AD8" s="48"/>
      <c r="AE8" s="48"/>
      <c r="AF8" s="48"/>
      <c r="AG8" s="48"/>
      <c r="AH8" s="48"/>
      <c r="AI8" s="48">
        <v>2</v>
      </c>
      <c r="AJ8" s="48"/>
      <c r="AK8" s="51">
        <f>Q8*[1]árak!G$2+R8*[1]árak!H$2+S8*[1]árak!I$2+T8*[1]árak!J$2+U8*[1]árak!K$2+V8*[1]árak!L$2+W8*[1]árak!M$2+X8*[1]árak!N$2+Y8*[1]árak!O$2+Z8*[1]árak!P$2+AA8*[1]árak!Q$2+AB8*[1]árak!R$2+AC8*[1]árak!S$2+AD8*[1]árak!T$2+AE8*[1]árak!U$2+AF8*[1]árak!V$2+AG8*[1]árak!W$2+AH8*[1]árak!X$2+AI8*[1]árak!Y$2+AJ8*[1]árak!Z$2</f>
        <v>313520</v>
      </c>
      <c r="AL8" s="52"/>
      <c r="AM8" s="52"/>
      <c r="AN8" s="52"/>
      <c r="AO8" s="52"/>
      <c r="AP8" s="52">
        <v>1</v>
      </c>
      <c r="AQ8" s="52"/>
      <c r="AR8" s="52"/>
      <c r="AS8" s="52"/>
      <c r="AT8" s="52"/>
      <c r="AU8" s="52"/>
      <c r="AV8" s="52"/>
      <c r="AW8" s="52"/>
      <c r="AX8" s="52"/>
      <c r="AY8" s="53">
        <f>AL8*[1]árak!AA$2+AM8*[1]árak!AB$2+AN8*[1]árak!AC$2+AO8*[1]árak!AD$2+AP8*[1]árak!AE$2+AQ8*[1]árak!AF$2+'[1]2020'!AR8*[1]árak!AG$2+AS8*[1]árak!AH$2+AT8*[1]árak!AI$2+AU8*[1]árak!AJ$2+AV8*[1]árak!AK$2+AW8*[1]árak!AL$2+AX8*[1]árak!AM$2</f>
        <v>128566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0">
        <f>AZ8*[1]árak!AN$2+BA8*[1]árak!AO$2+BB8*[1]árak!AP$2+BC8*[1]árak!AQ$2+BD8*[1]árak!AR$2+BE8*[1]árak!AS$2+BF8*[1]árak!AT$2+BG8*[1]árak!AU$2+BH8*[1]árak!AV$2+BI8*[1]árak!AW$2+BJ8*[1]árak!AX$2+BK8*[1]árak!AY$2+BL8*[1]árak!AZ$2+BM8*[1]árak!BA$2+BN8*[1]árak!BB$2+BO8*[1]árak!BC$2+BP8*[1]árak!BD$2+BQ8*[1]árak!BE$2+BR8*[1]árak!BF$2+BS8*[1]árak!BG$2+BT8*[1]árak!BH$2+BU8*[1]árak!BI$2+BV8*[1]árak!BJ$2+BW8*[1]árak!BK$2+BX8*[1]árak!BL$2+BY8*[1]árak!BM$2</f>
        <v>0</v>
      </c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>
        <v>1</v>
      </c>
      <c r="CT8" s="48"/>
      <c r="CU8" s="48"/>
      <c r="CV8" s="48"/>
      <c r="CW8" s="48"/>
      <c r="CX8" s="48"/>
      <c r="CY8" s="45">
        <f>CA8*[1]árak!BN$2+CB8*[1]árak!BO$2+CC8*[1]árak!BP$2+CD8*[1]árak!BQ$2+CE8*[1]árak!BR$2+CF8*[1]árak!BS$2+CG8*[1]árak!BT$2+CH8*[1]árak!BU$2+CI8*[1]árak!BV$2+CJ8*[1]árak!BW$2+CK8*[1]árak!BX$2+CL8*[1]árak!BY$2+CM8*[1]árak!BZ$2+CN8*[1]árak!CA$2+CO8*[1]árak!CB$2+CP8*[1]árak!CC$2+CQ8*[1]árak!CD$2+CR8*[1]árak!CE$2+CS8*[1]árak!CF$2+CT8*[1]árak!CG$2+CU8*[1]árak!CH$2+CV8*[1]árak!CI$2+CW8*[1]árak!CJ$2+CX8*[1]árak!CK$2</f>
        <v>33880</v>
      </c>
      <c r="CZ8" s="45">
        <f t="shared" si="1"/>
        <v>475966</v>
      </c>
    </row>
    <row r="9" spans="1:104" x14ac:dyDescent="0.25">
      <c r="A9" s="44" t="s">
        <v>113</v>
      </c>
      <c r="B9" s="44" t="s">
        <v>123</v>
      </c>
      <c r="C9" s="44" t="s">
        <v>124</v>
      </c>
      <c r="D9" s="44" t="s">
        <v>116</v>
      </c>
      <c r="E9" s="45">
        <f t="shared" si="0"/>
        <v>1040053</v>
      </c>
      <c r="F9" s="46"/>
      <c r="G9" s="46"/>
      <c r="H9" s="47"/>
      <c r="I9" s="48"/>
      <c r="J9" s="48"/>
      <c r="K9" s="49">
        <f>I9*[1]árak!A$2+J9*[1]árak!B$2</f>
        <v>0</v>
      </c>
      <c r="L9" s="48"/>
      <c r="M9" s="48"/>
      <c r="N9" s="48"/>
      <c r="O9" s="48"/>
      <c r="P9" s="50">
        <f>L9*[1]árak!C$2+M9*[1]árak!D$2+N9*[1]árak!E$2+O9*[1]árak!F$2</f>
        <v>0</v>
      </c>
      <c r="Q9" s="48"/>
      <c r="R9" s="48"/>
      <c r="S9" s="48"/>
      <c r="T9" s="48"/>
      <c r="U9" s="48"/>
      <c r="V9" s="48"/>
      <c r="W9" s="48"/>
      <c r="X9" s="48"/>
      <c r="Y9" s="48">
        <v>2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51">
        <f>Q9*[1]árak!G$2+R9*[1]árak!H$2+S9*[1]árak!I$2+T9*[1]árak!J$2+U9*[1]árak!K$2+V9*[1]árak!L$2+W9*[1]árak!M$2+X9*[1]árak!N$2+Y9*[1]árak!O$2+Z9*[1]árak!P$2+AA9*[1]árak!Q$2+AB9*[1]árak!R$2+AC9*[1]árak!S$2+AD9*[1]árak!T$2+AE9*[1]árak!U$2+AF9*[1]árak!V$2+AG9*[1]árak!W$2+AH9*[1]árak!X$2+AI9*[1]árak!Y$2+AJ9*[1]árak!Z$2</f>
        <v>330796</v>
      </c>
      <c r="AL9" s="52"/>
      <c r="AM9" s="52"/>
      <c r="AN9" s="52"/>
      <c r="AO9" s="52"/>
      <c r="AP9" s="52"/>
      <c r="AQ9" s="52"/>
      <c r="AR9" s="52"/>
      <c r="AS9" s="52">
        <v>1</v>
      </c>
      <c r="AT9" s="52"/>
      <c r="AU9" s="52"/>
      <c r="AV9" s="52"/>
      <c r="AW9" s="52"/>
      <c r="AX9" s="52"/>
      <c r="AY9" s="53">
        <f>AL9*[1]árak!AA$2+AM9*[1]árak!AB$2+AN9*[1]árak!AC$2+AO9*[1]árak!AD$2+AP9*[1]árak!AE$2+AQ9*[1]árak!AF$2+'[1]2020'!AR9*[1]árak!AG$2+AS9*[1]árak!AH$2+AT9*[1]árak!AI$2+AU9*[1]árak!AJ$2+AV9*[1]árak!AK$2+AW9*[1]árak!AL$2+AX9*[1]árak!AM$2</f>
        <v>641497</v>
      </c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0">
        <f>AZ9*[1]árak!AN$2+BA9*[1]árak!AO$2+BB9*[1]árak!AP$2+BC9*[1]árak!AQ$2+BD9*[1]árak!AR$2+BE9*[1]árak!AS$2+BF9*[1]árak!AT$2+BG9*[1]árak!AU$2+BH9*[1]árak!AV$2+BI9*[1]árak!AW$2+BJ9*[1]árak!AX$2+BK9*[1]árak!AY$2+BL9*[1]árak!AZ$2+BM9*[1]árak!BA$2+BN9*[1]árak!BB$2+BO9*[1]árak!BC$2+BP9*[1]árak!BD$2+BQ9*[1]árak!BE$2+BR9*[1]árak!BF$2+BS9*[1]árak!BG$2+BT9*[1]árak!BH$2+BU9*[1]árak!BI$2+BV9*[1]árak!BJ$2+BW9*[1]árak!BK$2+BX9*[1]árak!BL$2+BY9*[1]árak!BM$2</f>
        <v>0</v>
      </c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>
        <v>2</v>
      </c>
      <c r="CT9" s="48"/>
      <c r="CU9" s="48"/>
      <c r="CV9" s="48"/>
      <c r="CW9" s="48"/>
      <c r="CX9" s="48"/>
      <c r="CY9" s="45">
        <f>CA9*[1]árak!BN$2+CB9*[1]árak!BO$2+CC9*[1]árak!BP$2+CD9*[1]árak!BQ$2+CE9*[1]árak!BR$2+CF9*[1]árak!BS$2+CG9*[1]árak!BT$2+CH9*[1]árak!BU$2+CI9*[1]árak!BV$2+CJ9*[1]árak!BW$2+CK9*[1]árak!BX$2+CL9*[1]árak!BY$2+CM9*[1]árak!BZ$2+CN9*[1]árak!CA$2+CO9*[1]árak!CB$2+CP9*[1]árak!CC$2+CQ9*[1]árak!CD$2+CR9*[1]árak!CE$2+CS9*[1]árak!CF$2+CT9*[1]árak!CG$2+CU9*[1]árak!CH$2+CV9*[1]árak!CI$2+CW9*[1]árak!CJ$2+CX9*[1]árak!CK$2</f>
        <v>67760</v>
      </c>
      <c r="CZ9" s="45">
        <f t="shared" si="1"/>
        <v>1040053</v>
      </c>
    </row>
    <row r="10" spans="1:104" x14ac:dyDescent="0.25">
      <c r="A10" s="44" t="s">
        <v>113</v>
      </c>
      <c r="B10" s="44" t="s">
        <v>125</v>
      </c>
      <c r="C10" s="44" t="s">
        <v>126</v>
      </c>
      <c r="D10" s="44" t="s">
        <v>116</v>
      </c>
      <c r="E10" s="45">
        <f t="shared" si="0"/>
        <v>763722</v>
      </c>
      <c r="F10" s="46">
        <v>113400</v>
      </c>
      <c r="G10" s="46"/>
      <c r="H10" s="47"/>
      <c r="I10" s="48"/>
      <c r="J10" s="48"/>
      <c r="K10" s="49">
        <f>I10*[1]árak!A$2+J10*[1]árak!B$2</f>
        <v>0</v>
      </c>
      <c r="L10" s="48"/>
      <c r="M10" s="48"/>
      <c r="N10" s="48"/>
      <c r="O10" s="48"/>
      <c r="P10" s="50">
        <f>L10*[1]árak!C$2+M10*[1]árak!D$2+N10*[1]árak!E$2+O10*[1]árak!F$2</f>
        <v>0</v>
      </c>
      <c r="Q10" s="48"/>
      <c r="R10" s="48"/>
      <c r="S10" s="48">
        <v>2</v>
      </c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51">
        <f>Q10*[1]árak!G$2+R10*[1]árak!H$2+S10*[1]árak!I$2+T10*[1]árak!J$2+U10*[1]árak!K$2+V10*[1]árak!L$2+W10*[1]árak!M$2+X10*[1]árak!N$2+Y10*[1]árak!O$2+Z10*[1]árak!P$2+AA10*[1]árak!Q$2+AB10*[1]árak!R$2+AC10*[1]árak!S$2+AD10*[1]árak!T$2+AE10*[1]árak!U$2+AF10*[1]árak!V$2+AG10*[1]árak!W$2+AH10*[1]árak!X$2+AI10*[1]árak!Y$2+AJ10*[1]árak!Z$2</f>
        <v>650322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>
        <f>AL10*[1]árak!AA$2+AM10*[1]árak!AB$2+AN10*[1]árak!AC$2+AO10*[1]árak!AD$2+AP10*[1]árak!AE$2+AQ10*[1]árak!AF$2+'[1]2020'!AR10*[1]árak!AG$2+AS10*[1]árak!AH$2+AT10*[1]árak!AI$2+AU10*[1]árak!AJ$2+AV10*[1]árak!AK$2+AW10*[1]árak!AL$2+AX10*[1]árak!AM$2</f>
        <v>0</v>
      </c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0">
        <f>AZ10*[1]árak!AN$2+BA10*[1]árak!AO$2+BB10*[1]árak!AP$2+BC10*[1]árak!AQ$2+BD10*[1]árak!AR$2+BE10*[1]árak!AS$2+BF10*[1]árak!AT$2+BG10*[1]árak!AU$2+BH10*[1]árak!AV$2+BI10*[1]árak!AW$2+BJ10*[1]árak!AX$2+BK10*[1]árak!AY$2+BL10*[1]árak!AZ$2+BM10*[1]árak!BA$2+BN10*[1]árak!BB$2+BO10*[1]árak!BC$2+BP10*[1]árak!BD$2+BQ10*[1]árak!BE$2+BR10*[1]árak!BF$2+BS10*[1]árak!BG$2+BT10*[1]árak!BH$2+BU10*[1]árak!BI$2+BV10*[1]árak!BJ$2+BW10*[1]árak!BK$2+BX10*[1]árak!BL$2+BY10*[1]árak!BM$2</f>
        <v>0</v>
      </c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5">
        <f>CA10*[1]árak!BN$2+CB10*[1]árak!BO$2+CC10*[1]árak!BP$2+CD10*[1]árak!BQ$2+CE10*[1]árak!BR$2+CF10*[1]árak!BS$2+CG10*[1]árak!BT$2+CH10*[1]árak!BU$2+CI10*[1]árak!BV$2+CJ10*[1]árak!BW$2+CK10*[1]árak!BX$2+CL10*[1]árak!BY$2+CM10*[1]árak!BZ$2+CN10*[1]árak!CA$2+CO10*[1]árak!CB$2+CP10*[1]árak!CC$2+CQ10*[1]árak!CD$2+CR10*[1]árak!CE$2+CS10*[1]árak!CF$2+CT10*[1]árak!CG$2+CU10*[1]árak!CH$2+CV10*[1]árak!CI$2+CW10*[1]árak!CJ$2+CX10*[1]árak!CK$2</f>
        <v>0</v>
      </c>
      <c r="CZ10" s="45">
        <f t="shared" si="1"/>
        <v>650322</v>
      </c>
    </row>
    <row r="11" spans="1:104" x14ac:dyDescent="0.25">
      <c r="A11" s="44" t="s">
        <v>113</v>
      </c>
      <c r="B11" s="44" t="s">
        <v>127</v>
      </c>
      <c r="C11" s="44" t="s">
        <v>128</v>
      </c>
      <c r="D11" s="44" t="s">
        <v>116</v>
      </c>
      <c r="E11" s="45">
        <f t="shared" si="0"/>
        <v>683545</v>
      </c>
      <c r="F11" s="46">
        <v>50705</v>
      </c>
      <c r="G11" s="46"/>
      <c r="H11" s="47"/>
      <c r="I11" s="48"/>
      <c r="J11" s="48"/>
      <c r="K11" s="49">
        <f>I11*[1]árak!A$2+J11*[1]árak!B$2</f>
        <v>0</v>
      </c>
      <c r="L11" s="48"/>
      <c r="M11" s="48"/>
      <c r="N11" s="48"/>
      <c r="O11" s="48"/>
      <c r="P11" s="50">
        <f>L11*[1]árak!C$2+M11*[1]árak!D$2+N11*[1]árak!E$2+O11*[1]árak!F$2</f>
        <v>0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51">
        <f>Q11*[1]árak!G$2+R11*[1]árak!H$2+S11*[1]árak!I$2+T11*[1]árak!J$2+U11*[1]árak!K$2+V11*[1]árak!L$2+W11*[1]árak!M$2+X11*[1]árak!N$2+Y11*[1]árak!O$2+Z11*[1]árak!P$2+AA11*[1]árak!Q$2+AB11*[1]árak!R$2+AC11*[1]árak!S$2+AD11*[1]árak!T$2+AE11*[1]árak!U$2+AF11*[1]árak!V$2+AG11*[1]árak!W$2+AH11*[1]árak!X$2+AI11*[1]árak!Y$2+AJ11*[1]árak!Z$2</f>
        <v>0</v>
      </c>
      <c r="AL11" s="52"/>
      <c r="AM11" s="52"/>
      <c r="AN11" s="52"/>
      <c r="AO11" s="52"/>
      <c r="AP11" s="52"/>
      <c r="AQ11" s="52">
        <v>1</v>
      </c>
      <c r="AR11" s="52"/>
      <c r="AS11" s="52"/>
      <c r="AT11" s="52"/>
      <c r="AU11" s="52"/>
      <c r="AV11" s="52"/>
      <c r="AW11" s="52">
        <v>1</v>
      </c>
      <c r="AX11" s="52"/>
      <c r="AY11" s="53">
        <f>AL11*[1]árak!AA$2+AM11*[1]árak!AB$2+AN11*[1]árak!AC$2+AO11*[1]árak!AD$2+AP11*[1]árak!AE$2+AQ11*[1]árak!AF$2+'[1]2020'!AR11*[1]árak!AG$2+AS11*[1]árak!AH$2+AT11*[1]árak!AI$2+AU11*[1]árak!AJ$2+AV11*[1]árak!AK$2+AW11*[1]árak!AL$2+AX11*[1]árak!AM$2</f>
        <v>265988</v>
      </c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>
        <v>3</v>
      </c>
      <c r="BM11" s="54">
        <v>3</v>
      </c>
      <c r="BN11" s="54"/>
      <c r="BO11" s="54"/>
      <c r="BP11" s="54"/>
      <c r="BQ11" s="54"/>
      <c r="BR11" s="54"/>
      <c r="BS11" s="54">
        <v>2</v>
      </c>
      <c r="BT11" s="54">
        <v>2</v>
      </c>
      <c r="BU11" s="54">
        <v>2</v>
      </c>
      <c r="BV11" s="54"/>
      <c r="BW11" s="54">
        <v>2</v>
      </c>
      <c r="BX11" s="54"/>
      <c r="BY11" s="54"/>
      <c r="BZ11" s="50">
        <f>AZ11*[1]árak!AN$2+BA11*[1]árak!AO$2+BB11*[1]árak!AP$2+BC11*[1]árak!AQ$2+BD11*[1]árak!AR$2+BE11*[1]árak!AS$2+BF11*[1]árak!AT$2+BG11*[1]árak!AU$2+BH11*[1]árak!AV$2+BI11*[1]árak!AW$2+BJ11*[1]árak!AX$2+BK11*[1]árak!AY$2+BL11*[1]árak!AZ$2+BM11*[1]árak!BA$2+BN11*[1]árak!BB$2+BO11*[1]árak!BC$2+BP11*[1]árak!BD$2+BQ11*[1]árak!BE$2+BR11*[1]árak!BF$2+BS11*[1]árak!BG$2+BT11*[1]árak!BH$2+BU11*[1]árak!BI$2+BV11*[1]árak!BJ$2+BW11*[1]árak!BK$2+BX11*[1]árak!BL$2+BY11*[1]árak!BM$2</f>
        <v>172172</v>
      </c>
      <c r="CA11" s="48"/>
      <c r="CB11" s="48"/>
      <c r="CC11" s="48"/>
      <c r="CD11" s="48"/>
      <c r="CE11" s="48"/>
      <c r="CF11" s="48"/>
      <c r="CG11" s="48">
        <v>2</v>
      </c>
      <c r="CH11" s="48"/>
      <c r="CI11" s="48"/>
      <c r="CJ11" s="48"/>
      <c r="CK11" s="48"/>
      <c r="CL11" s="48"/>
      <c r="CM11" s="48"/>
      <c r="CN11" s="48"/>
      <c r="CO11" s="48"/>
      <c r="CP11" s="48">
        <v>2</v>
      </c>
      <c r="CQ11" s="48"/>
      <c r="CR11" s="48"/>
      <c r="CS11" s="48"/>
      <c r="CT11" s="48"/>
      <c r="CU11" s="48"/>
      <c r="CV11" s="48">
        <v>1</v>
      </c>
      <c r="CW11" s="48"/>
      <c r="CX11" s="48"/>
      <c r="CY11" s="45">
        <f>CA11*[1]árak!BN$2+CB11*[1]árak!BO$2+CC11*[1]árak!BP$2+CD11*[1]árak!BQ$2+CE11*[1]árak!BR$2+CF11*[1]árak!BS$2+CG11*[1]árak!BT$2+CH11*[1]árak!BU$2+CI11*[1]árak!BV$2+CJ11*[1]árak!BW$2+CK11*[1]árak!BX$2+CL11*[1]árak!BY$2+CM11*[1]árak!BZ$2+CN11*[1]árak!CA$2+CO11*[1]árak!CB$2+CP11*[1]árak!CC$2+CQ11*[1]árak!CD$2+CR11*[1]árak!CE$2+CS11*[1]árak!CF$2+CT11*[1]árak!CG$2+CU11*[1]árak!CH$2+CV11*[1]árak!CI$2+CW11*[1]árak!CJ$2+CX11*[1]árak!CK$2</f>
        <v>194680</v>
      </c>
      <c r="CZ11" s="45">
        <f t="shared" si="1"/>
        <v>632840</v>
      </c>
    </row>
    <row r="12" spans="1:104" x14ac:dyDescent="0.25">
      <c r="A12" s="44" t="s">
        <v>113</v>
      </c>
      <c r="B12" s="44" t="s">
        <v>129</v>
      </c>
      <c r="C12" s="44" t="s">
        <v>130</v>
      </c>
      <c r="D12" s="44" t="s">
        <v>116</v>
      </c>
      <c r="E12" s="45">
        <f t="shared" si="0"/>
        <v>1038911</v>
      </c>
      <c r="F12" s="46"/>
      <c r="G12" s="46">
        <v>525474</v>
      </c>
      <c r="H12" s="47"/>
      <c r="I12" s="48">
        <v>8</v>
      </c>
      <c r="J12" s="48">
        <v>5</v>
      </c>
      <c r="K12" s="49">
        <f>I12*[1]árak!A$2+J12*[1]árak!B$2</f>
        <v>54000</v>
      </c>
      <c r="L12" s="48"/>
      <c r="M12" s="48"/>
      <c r="N12" s="48"/>
      <c r="O12" s="48"/>
      <c r="P12" s="50">
        <f>L12*[1]árak!C$2+M12*[1]árak!D$2+N12*[1]árak!E$2+O12*[1]árak!F$2</f>
        <v>0</v>
      </c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51">
        <f>Q12*[1]árak!G$2+R12*[1]árak!H$2+S12*[1]árak!I$2+T12*[1]árak!J$2+U12*[1]árak!K$2+V12*[1]árak!L$2+W12*[1]árak!M$2+X12*[1]árak!N$2+Y12*[1]árak!O$2+Z12*[1]árak!P$2+AA12*[1]árak!Q$2+AB12*[1]árak!R$2+AC12*[1]árak!S$2+AD12*[1]árak!T$2+AE12*[1]árak!U$2+AF12*[1]árak!V$2+AG12*[1]árak!W$2+AH12*[1]árak!X$2+AI12*[1]árak!Y$2+AJ12*[1]árak!Z$2</f>
        <v>0</v>
      </c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1</v>
      </c>
      <c r="AY12" s="53">
        <f>AL12*[1]árak!AA$2+AM12*[1]árak!AB$2+AN12*[1]árak!AC$2+AO12*[1]árak!AD$2+AP12*[1]árak!AE$2+AQ12*[1]árak!AF$2+'[1]2020'!AR12*[1]árak!AG$2+AS12*[1]árak!AH$2+AT12*[1]árak!AI$2+AU12*[1]árak!AJ$2+AV12*[1]árak!AK$2+AW12*[1]árak!AL$2+AX12*[1]árak!AM$2</f>
        <v>418897</v>
      </c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0">
        <f>AZ12*[1]árak!AN$2+BA12*[1]árak!AO$2+BB12*[1]árak!AP$2+BC12*[1]árak!AQ$2+BD12*[1]árak!AR$2+BE12*[1]árak!AS$2+BF12*[1]árak!AT$2+BG12*[1]árak!AU$2+BH12*[1]árak!AV$2+BI12*[1]árak!AW$2+BJ12*[1]árak!AX$2+BK12*[1]árak!AY$2+BL12*[1]árak!AZ$2+BM12*[1]árak!BA$2+BN12*[1]árak!BB$2+BO12*[1]árak!BC$2+BP12*[1]árak!BD$2+BQ12*[1]árak!BE$2+BR12*[1]árak!BF$2+BS12*[1]árak!BG$2+BT12*[1]árak!BH$2+BU12*[1]árak!BI$2+BV12*[1]árak!BJ$2+BW12*[1]árak!BK$2+BX12*[1]árak!BL$2+BY12*[1]árak!BM$2</f>
        <v>0</v>
      </c>
      <c r="CA12" s="48">
        <v>6</v>
      </c>
      <c r="CB12" s="48"/>
      <c r="CC12" s="48"/>
      <c r="CD12" s="48"/>
      <c r="CE12" s="48"/>
      <c r="CF12" s="48"/>
      <c r="CG12" s="48"/>
      <c r="CH12" s="48">
        <v>2</v>
      </c>
      <c r="CI12" s="48">
        <v>2</v>
      </c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5">
        <f>CA12*[1]árak!BN$2+CB12*[1]árak!BO$2+CC12*[1]árak!BP$2+CD12*[1]árak!BQ$2+CE12*[1]árak!BR$2+CF12*[1]árak!BS$2+CG12*[1]árak!BT$2+CH12*[1]árak!BU$2+CI12*[1]árak!BV$2+CJ12*[1]árak!BW$2+CK12*[1]árak!BX$2+CL12*[1]árak!BY$2+CM12*[1]árak!BZ$2+CN12*[1]árak!CA$2+CO12*[1]árak!CB$2+CP12*[1]árak!CC$2+CQ12*[1]árak!CD$2+CR12*[1]árak!CE$2+CS12*[1]árak!CF$2+CT12*[1]árak!CG$2+CU12*[1]árak!CH$2+CV12*[1]árak!CI$2+CW12*[1]árak!CJ$2+CX12*[1]árak!CK$2</f>
        <v>40540</v>
      </c>
      <c r="CZ12" s="45">
        <f t="shared" si="1"/>
        <v>459437</v>
      </c>
    </row>
    <row r="13" spans="1:104" x14ac:dyDescent="0.25">
      <c r="A13" s="44" t="s">
        <v>113</v>
      </c>
      <c r="B13" s="44" t="s">
        <v>131</v>
      </c>
      <c r="C13" s="44" t="s">
        <v>132</v>
      </c>
      <c r="D13" s="44" t="s">
        <v>116</v>
      </c>
      <c r="E13" s="45">
        <f t="shared" si="0"/>
        <v>700000</v>
      </c>
      <c r="F13" s="46"/>
      <c r="G13" s="46"/>
      <c r="H13" s="47">
        <v>700000</v>
      </c>
      <c r="I13" s="48"/>
      <c r="J13" s="48"/>
      <c r="K13" s="49">
        <f>I13*[1]árak!A$2+J13*[1]árak!B$2</f>
        <v>0</v>
      </c>
      <c r="L13" s="48"/>
      <c r="M13" s="48"/>
      <c r="N13" s="48"/>
      <c r="O13" s="48"/>
      <c r="P13" s="50">
        <f>L13*[1]árak!C$2+M13*[1]árak!D$2+N13*[1]árak!E$2+O13*[1]árak!F$2</f>
        <v>0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51">
        <f>Q13*[1]árak!G$2+R13*[1]árak!H$2+S13*[1]árak!I$2+T13*[1]árak!J$2+U13*[1]árak!K$2+V13*[1]árak!L$2+W13*[1]árak!M$2+X13*[1]árak!N$2+Y13*[1]árak!O$2+Z13*[1]árak!P$2+AA13*[1]árak!Q$2+AB13*[1]árak!R$2+AC13*[1]árak!S$2+AD13*[1]árak!T$2+AE13*[1]árak!U$2+AF13*[1]árak!V$2+AG13*[1]árak!W$2+AH13*[1]árak!X$2+AI13*[1]árak!Y$2+AJ13*[1]árak!Z$2</f>
        <v>0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>
        <f>AL13*[1]árak!AA$2+AM13*[1]árak!AB$2+AN13*[1]árak!AC$2+AO13*[1]árak!AD$2+AP13*[1]árak!AE$2+AQ13*[1]árak!AF$2+'[1]2020'!AR13*[1]árak!AG$2+AS13*[1]árak!AH$2+AT13*[1]árak!AI$2+AU13*[1]árak!AJ$2+AV13*[1]árak!AK$2+AW13*[1]árak!AL$2+AX13*[1]árak!AM$2</f>
        <v>0</v>
      </c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0">
        <f>AZ13*[1]árak!AN$2+BA13*[1]árak!AO$2+BB13*[1]árak!AP$2+BC13*[1]árak!AQ$2+BD13*[1]árak!AR$2+BE13*[1]árak!AS$2+BF13*[1]árak!AT$2+BG13*[1]árak!AU$2+BH13*[1]árak!AV$2+BI13*[1]árak!AW$2+BJ13*[1]árak!AX$2+BK13*[1]árak!AY$2+BL13*[1]árak!AZ$2+BM13*[1]árak!BA$2+BN13*[1]árak!BB$2+BO13*[1]árak!BC$2+BP13*[1]árak!BD$2+BQ13*[1]árak!BE$2+BR13*[1]árak!BF$2+BS13*[1]árak!BG$2+BT13*[1]árak!BH$2+BU13*[1]árak!BI$2+BV13*[1]árak!BJ$2+BW13*[1]árak!BK$2+BX13*[1]árak!BL$2+BY13*[1]árak!BM$2</f>
        <v>0</v>
      </c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5">
        <f>CA13*[1]árak!BN$2+CB13*[1]árak!BO$2+CC13*[1]árak!BP$2+CD13*[1]árak!BQ$2+CE13*[1]árak!BR$2+CF13*[1]árak!BS$2+CG13*[1]árak!BT$2+CH13*[1]árak!BU$2+CI13*[1]árak!BV$2+CJ13*[1]árak!BW$2+CK13*[1]árak!BX$2+CL13*[1]árak!BY$2+CM13*[1]árak!BZ$2+CN13*[1]árak!CA$2+CO13*[1]árak!CB$2+CP13*[1]árak!CC$2+CQ13*[1]árak!CD$2+CR13*[1]árak!CE$2+CS13*[1]árak!CF$2+CT13*[1]árak!CG$2+CU13*[1]árak!CH$2+CV13*[1]árak!CI$2+CW13*[1]árak!CJ$2+CX13*[1]árak!CK$2</f>
        <v>0</v>
      </c>
      <c r="CZ13" s="45">
        <f t="shared" si="1"/>
        <v>0</v>
      </c>
    </row>
    <row r="14" spans="1:104" x14ac:dyDescent="0.25">
      <c r="A14" s="44" t="s">
        <v>113</v>
      </c>
      <c r="B14" s="44" t="s">
        <v>133</v>
      </c>
      <c r="C14" s="44" t="s">
        <v>134</v>
      </c>
      <c r="D14" s="44" t="s">
        <v>135</v>
      </c>
      <c r="E14" s="45">
        <f t="shared" si="0"/>
        <v>1045464</v>
      </c>
      <c r="F14" s="46"/>
      <c r="G14" s="46"/>
      <c r="H14" s="47"/>
      <c r="I14" s="48"/>
      <c r="J14" s="48"/>
      <c r="K14" s="49">
        <f>I14*[1]árak!A$2+J14*[1]árak!B$2</f>
        <v>0</v>
      </c>
      <c r="L14" s="48"/>
      <c r="M14" s="48"/>
      <c r="N14" s="48"/>
      <c r="O14" s="48"/>
      <c r="P14" s="50">
        <f>L14*[1]árak!C$2+M14*[1]árak!D$2+N14*[1]árak!E$2+O14*[1]árak!F$2</f>
        <v>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>
        <v>3</v>
      </c>
      <c r="AE14" s="48"/>
      <c r="AF14" s="48"/>
      <c r="AG14" s="48"/>
      <c r="AH14" s="48"/>
      <c r="AI14" s="48"/>
      <c r="AJ14" s="48"/>
      <c r="AK14" s="51">
        <f>Q14*[1]árak!G$2+R14*[1]árak!H$2+S14*[1]árak!I$2+T14*[1]árak!J$2+U14*[1]árak!K$2+V14*[1]árak!L$2+W14*[1]árak!M$2+X14*[1]árak!N$2+Y14*[1]árak!O$2+Z14*[1]árak!P$2+AA14*[1]árak!Q$2+AB14*[1]árak!R$2+AC14*[1]árak!S$2+AD14*[1]árak!T$2+AE14*[1]árak!U$2+AF14*[1]árak!V$2+AG14*[1]árak!W$2+AH14*[1]árak!X$2+AI14*[1]árak!Y$2+AJ14*[1]árak!Z$2</f>
        <v>1045464</v>
      </c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>
        <f>AL14*[1]árak!AA$2+AM14*[1]árak!AB$2+AN14*[1]árak!AC$2+AO14*[1]árak!AD$2+AP14*[1]árak!AE$2+AQ14*[1]árak!AF$2+'[1]2020'!AR14*[1]árak!AG$2+AS14*[1]árak!AH$2+AT14*[1]árak!AI$2+AU14*[1]árak!AJ$2+AV14*[1]árak!AK$2+AW14*[1]árak!AL$2+AX14*[1]árak!AM$2</f>
        <v>0</v>
      </c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0">
        <f>AZ14*[1]árak!AN$2+BA14*[1]árak!AO$2+BB14*[1]árak!AP$2+BC14*[1]árak!AQ$2+BD14*[1]árak!AR$2+BE14*[1]árak!AS$2+BF14*[1]árak!AT$2+BG14*[1]árak!AU$2+BH14*[1]árak!AV$2+BI14*[1]árak!AW$2+BJ14*[1]árak!AX$2+BK14*[1]árak!AY$2+BL14*[1]árak!AZ$2+BM14*[1]árak!BA$2+BN14*[1]árak!BB$2+BO14*[1]árak!BC$2+BP14*[1]árak!BD$2+BQ14*[1]árak!BE$2+BR14*[1]árak!BF$2+BS14*[1]árak!BG$2+BT14*[1]árak!BH$2+BU14*[1]árak!BI$2+BV14*[1]árak!BJ$2+BW14*[1]árak!BK$2+BX14*[1]árak!BL$2+BY14*[1]árak!BM$2</f>
        <v>0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5">
        <f>CA14*[1]árak!BN$2+CB14*[1]árak!BO$2+CC14*[1]árak!BP$2+CD14*[1]árak!BQ$2+CE14*[1]árak!BR$2+CF14*[1]árak!BS$2+CG14*[1]árak!BT$2+CH14*[1]árak!BU$2+CI14*[1]árak!BV$2+CJ14*[1]árak!BW$2+CK14*[1]árak!BX$2+CL14*[1]árak!BY$2+CM14*[1]árak!BZ$2+CN14*[1]árak!CA$2+CO14*[1]árak!CB$2+CP14*[1]árak!CC$2+CQ14*[1]árak!CD$2+CR14*[1]árak!CE$2+CS14*[1]árak!CF$2+CT14*[1]árak!CG$2+CU14*[1]árak!CH$2+CV14*[1]árak!CI$2+CW14*[1]árak!CJ$2+CX14*[1]árak!CK$2</f>
        <v>0</v>
      </c>
      <c r="CZ14" s="45">
        <f t="shared" si="1"/>
        <v>1045464</v>
      </c>
    </row>
    <row r="15" spans="1:104" x14ac:dyDescent="0.25">
      <c r="A15" s="44" t="s">
        <v>113</v>
      </c>
      <c r="B15" s="44" t="s">
        <v>136</v>
      </c>
      <c r="C15" s="44" t="s">
        <v>137</v>
      </c>
      <c r="D15" s="44" t="s">
        <v>135</v>
      </c>
      <c r="E15" s="45">
        <f t="shared" si="0"/>
        <v>1053197</v>
      </c>
      <c r="F15" s="46"/>
      <c r="G15" s="46"/>
      <c r="H15" s="47"/>
      <c r="I15" s="48"/>
      <c r="J15" s="48"/>
      <c r="K15" s="49">
        <f>I15*[1]árak!A$2+J15*[1]árak!B$2</f>
        <v>0</v>
      </c>
      <c r="L15" s="48"/>
      <c r="M15" s="48"/>
      <c r="N15" s="48"/>
      <c r="O15" s="48"/>
      <c r="P15" s="50">
        <f>L15*[1]árak!C$2+M15*[1]árak!D$2+N15*[1]árak!E$2+O15*[1]árak!F$2</f>
        <v>0</v>
      </c>
      <c r="Q15" s="48"/>
      <c r="R15" s="48"/>
      <c r="S15" s="48"/>
      <c r="T15" s="48"/>
      <c r="U15" s="48"/>
      <c r="V15" s="48"/>
      <c r="W15" s="48"/>
      <c r="X15" s="48"/>
      <c r="Y15" s="48"/>
      <c r="Z15" s="48">
        <v>8</v>
      </c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51">
        <f>Q15*[1]árak!G$2+R15*[1]árak!H$2+S15*[1]árak!I$2+T15*[1]árak!J$2+U15*[1]árak!K$2+V15*[1]árak!L$2+W15*[1]árak!M$2+X15*[1]árak!N$2+Y15*[1]árak!O$2+Z15*[1]árak!P$2+AA15*[1]árak!Q$2+AB15*[1]árak!R$2+AC15*[1]árak!S$2+AD15*[1]árak!T$2+AE15*[1]árak!U$2+AF15*[1]árak!V$2+AG15*[1]árak!W$2+AH15*[1]árak!X$2+AI15*[1]árak!Y$2+AJ15*[1]árak!Z$2</f>
        <v>409560</v>
      </c>
      <c r="AL15" s="52"/>
      <c r="AM15" s="52"/>
      <c r="AN15" s="52"/>
      <c r="AO15" s="52"/>
      <c r="AP15" s="52"/>
      <c r="AQ15" s="52"/>
      <c r="AR15" s="52"/>
      <c r="AS15" s="52"/>
      <c r="AT15" s="52"/>
      <c r="AU15" s="52">
        <v>1</v>
      </c>
      <c r="AV15" s="52"/>
      <c r="AW15" s="52"/>
      <c r="AX15" s="52"/>
      <c r="AY15" s="53">
        <f>AL15*[1]árak!AA$2+AM15*[1]árak!AB$2+AN15*[1]árak!AC$2+AO15*[1]árak!AD$2+AP15*[1]árak!AE$2+AQ15*[1]árak!AF$2+'[1]2020'!AR15*[1]árak!AG$2+AS15*[1]árak!AH$2+AT15*[1]árak!AI$2+AU15*[1]árak!AJ$2+AV15*[1]árak!AK$2+AW15*[1]árak!AL$2+AX15*[1]árak!AM$2</f>
        <v>608333</v>
      </c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>
        <v>4</v>
      </c>
      <c r="BY15" s="54"/>
      <c r="BZ15" s="50">
        <f>AZ15*[1]árak!AN$2+BA15*[1]árak!AO$2+BB15*[1]árak!AP$2+BC15*[1]árak!AQ$2+BD15*[1]árak!AR$2+BE15*[1]árak!AS$2+BF15*[1]árak!AT$2+BG15*[1]árak!AU$2+BH15*[1]árak!AV$2+BI15*[1]árak!AW$2+BJ15*[1]árak!AX$2+BK15*[1]árak!AY$2+BL15*[1]árak!AZ$2+BM15*[1]árak!BA$2+BN15*[1]árak!BB$2+BO15*[1]árak!BC$2+BP15*[1]árak!BD$2+BQ15*[1]árak!BE$2+BR15*[1]árak!BF$2+BS15*[1]árak!BG$2+BT15*[1]árak!BH$2+BU15*[1]árak!BI$2+BV15*[1]árak!BJ$2+BW15*[1]árak!BK$2+BX15*[1]árak!BL$2+BY15*[1]árak!BM$2</f>
        <v>12408</v>
      </c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>
        <v>2</v>
      </c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5">
        <f>CA15*[1]árak!BN$2+CB15*[1]árak!BO$2+CC15*[1]árak!BP$2+CD15*[1]árak!BQ$2+CE15*[1]árak!BR$2+CF15*[1]árak!BS$2+CG15*[1]árak!BT$2+CH15*[1]árak!BU$2+CI15*[1]árak!BV$2+CJ15*[1]árak!BW$2+CK15*[1]árak!BX$2+CL15*[1]árak!BY$2+CM15*[1]árak!BZ$2+CN15*[1]árak!CA$2+CO15*[1]árak!CB$2+CP15*[1]árak!CC$2+CQ15*[1]árak!CD$2+CR15*[1]árak!CE$2+CS15*[1]árak!CF$2+CT15*[1]árak!CG$2+CU15*[1]árak!CH$2+CV15*[1]árak!CI$2+CW15*[1]árak!CJ$2+CX15*[1]árak!CK$2</f>
        <v>22896</v>
      </c>
      <c r="CZ15" s="45">
        <f t="shared" si="1"/>
        <v>1053197</v>
      </c>
    </row>
    <row r="16" spans="1:104" x14ac:dyDescent="0.25">
      <c r="A16" s="44" t="s">
        <v>113</v>
      </c>
      <c r="B16" s="44" t="s">
        <v>138</v>
      </c>
      <c r="C16" s="44" t="s">
        <v>139</v>
      </c>
      <c r="D16" s="44" t="s">
        <v>135</v>
      </c>
      <c r="E16" s="45">
        <f t="shared" si="0"/>
        <v>717871</v>
      </c>
      <c r="F16" s="46">
        <v>50000</v>
      </c>
      <c r="G16" s="46"/>
      <c r="H16" s="47"/>
      <c r="I16" s="48">
        <v>4</v>
      </c>
      <c r="J16" s="48"/>
      <c r="K16" s="49">
        <f>I16*[1]árak!A$2+J16*[1]árak!B$2</f>
        <v>12000</v>
      </c>
      <c r="L16" s="48"/>
      <c r="M16" s="48"/>
      <c r="N16" s="48"/>
      <c r="O16" s="48"/>
      <c r="P16" s="50">
        <f>L16*[1]árak!C$2+M16*[1]árak!D$2+N16*[1]árak!E$2+O16*[1]árak!F$2</f>
        <v>0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>
        <v>1</v>
      </c>
      <c r="AE16" s="48">
        <v>1</v>
      </c>
      <c r="AF16" s="48">
        <v>1</v>
      </c>
      <c r="AG16" s="48">
        <v>1</v>
      </c>
      <c r="AH16" s="48"/>
      <c r="AI16" s="48">
        <v>1</v>
      </c>
      <c r="AJ16" s="48"/>
      <c r="AK16" s="51">
        <f>Q16*[1]árak!G$2+R16*[1]árak!H$2+S16*[1]árak!I$2+T16*[1]árak!J$2+U16*[1]árak!K$2+V16*[1]árak!L$2+W16*[1]árak!M$2+X16*[1]árak!N$2+Y16*[1]árak!O$2+Z16*[1]árak!P$2+AA16*[1]árak!Q$2+AB16*[1]árak!R$2+AC16*[1]árak!S$2+AD16*[1]árak!T$2+AE16*[1]árak!U$2+AF16*[1]árak!V$2+AG16*[1]árak!W$2+AH16*[1]árak!X$2+AI16*[1]árak!Y$2+AJ16*[1]árak!Z$2</f>
        <v>582265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>
        <f>AL16*[1]árak!AA$2+AM16*[1]árak!AB$2+AN16*[1]árak!AC$2+AO16*[1]árak!AD$2+AP16*[1]árak!AE$2+AQ16*[1]árak!AF$2+'[1]2020'!AR16*[1]árak!AG$2+AS16*[1]árak!AH$2+AT16*[1]árak!AI$2+AU16*[1]árak!AJ$2+AV16*[1]árak!AK$2+AW16*[1]árak!AL$2+AX16*[1]árak!AM$2</f>
        <v>0</v>
      </c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>
        <v>5</v>
      </c>
      <c r="BY16" s="54"/>
      <c r="BZ16" s="50">
        <f>AZ16*[1]árak!AN$2+BA16*[1]árak!AO$2+BB16*[1]árak!AP$2+BC16*[1]árak!AQ$2+BD16*[1]árak!AR$2+BE16*[1]árak!AS$2+BF16*[1]árak!AT$2+BG16*[1]árak!AU$2+BH16*[1]árak!AV$2+BI16*[1]árak!AW$2+BJ16*[1]árak!AX$2+BK16*[1]árak!AY$2+BL16*[1]árak!AZ$2+BM16*[1]árak!BA$2+BN16*[1]árak!BB$2+BO16*[1]árak!BC$2+BP16*[1]árak!BD$2+BQ16*[1]árak!BE$2+BR16*[1]árak!BF$2+BS16*[1]árak!BG$2+BT16*[1]árak!BH$2+BU16*[1]árak!BI$2+BV16*[1]árak!BJ$2+BW16*[1]árak!BK$2+BX16*[1]árak!BL$2+BY16*[1]árak!BM$2</f>
        <v>15510</v>
      </c>
      <c r="CA16" s="48"/>
      <c r="CB16" s="48"/>
      <c r="CC16" s="48"/>
      <c r="CD16" s="48"/>
      <c r="CE16" s="48">
        <v>2</v>
      </c>
      <c r="CF16" s="48"/>
      <c r="CG16" s="48">
        <v>1</v>
      </c>
      <c r="CH16" s="48">
        <v>2</v>
      </c>
      <c r="CI16" s="48"/>
      <c r="CJ16" s="48">
        <v>1</v>
      </c>
      <c r="CK16" s="48"/>
      <c r="CL16" s="48"/>
      <c r="CM16" s="48"/>
      <c r="CN16" s="48">
        <v>1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5">
        <f>CA16*[1]árak!BN$2+CB16*[1]árak!BO$2+CC16*[1]árak!BP$2+CD16*[1]árak!BQ$2+CE16*[1]árak!BR$2+CF16*[1]árak!BS$2+CG16*[1]árak!BT$2+CH16*[1]árak!BU$2+CI16*[1]árak!BV$2+CJ16*[1]árak!BW$2+CK16*[1]árak!BX$2+CL16*[1]árak!BY$2+CM16*[1]árak!BZ$2+CN16*[1]árak!CA$2+CO16*[1]árak!CB$2+CP16*[1]árak!CC$2+CQ16*[1]árak!CD$2+CR16*[1]árak!CE$2+CS16*[1]árak!CF$2+CT16*[1]árak!CG$2+CU16*[1]árak!CH$2+CV16*[1]árak!CI$2+CW16*[1]árak!CJ$2+CX16*[1]árak!CK$2</f>
        <v>58096</v>
      </c>
      <c r="CZ16" s="45">
        <f t="shared" si="1"/>
        <v>655871</v>
      </c>
    </row>
    <row r="17" spans="1:104" x14ac:dyDescent="0.25">
      <c r="A17" s="44" t="s">
        <v>113</v>
      </c>
      <c r="B17" s="44" t="s">
        <v>140</v>
      </c>
      <c r="C17" s="44" t="s">
        <v>141</v>
      </c>
      <c r="D17" s="44" t="s">
        <v>135</v>
      </c>
      <c r="E17" s="45">
        <f t="shared" si="0"/>
        <v>1039624</v>
      </c>
      <c r="F17" s="46"/>
      <c r="G17" s="46"/>
      <c r="H17" s="47"/>
      <c r="I17" s="48"/>
      <c r="J17" s="48"/>
      <c r="K17" s="49">
        <f>I17*[1]árak!A$2+J17*[1]árak!B$2</f>
        <v>0</v>
      </c>
      <c r="L17" s="48"/>
      <c r="M17" s="48"/>
      <c r="N17" s="48"/>
      <c r="O17" s="48"/>
      <c r="P17" s="50">
        <f>L17*[1]árak!C$2+M17*[1]árak!D$2+N17*[1]árak!E$2+O17*[1]árak!F$2</f>
        <v>0</v>
      </c>
      <c r="Q17" s="48"/>
      <c r="R17" s="48"/>
      <c r="S17" s="48">
        <v>2</v>
      </c>
      <c r="T17" s="48"/>
      <c r="U17" s="48"/>
      <c r="V17" s="48"/>
      <c r="W17" s="48">
        <v>2</v>
      </c>
      <c r="X17" s="48"/>
      <c r="Y17" s="48"/>
      <c r="Z17" s="48"/>
      <c r="AA17" s="48"/>
      <c r="AB17" s="48"/>
      <c r="AC17" s="48"/>
      <c r="AD17" s="48"/>
      <c r="AE17" s="48"/>
      <c r="AF17" s="48">
        <v>7</v>
      </c>
      <c r="AG17" s="48"/>
      <c r="AH17" s="48"/>
      <c r="AI17" s="48"/>
      <c r="AJ17" s="48"/>
      <c r="AK17" s="51">
        <f>Q17*[1]árak!G$2+R17*[1]árak!H$2+S17*[1]árak!I$2+T17*[1]árak!J$2+U17*[1]árak!K$2+V17*[1]árak!L$2+W17*[1]árak!M$2+X17*[1]árak!N$2+Y17*[1]árak!O$2+Z17*[1]árak!P$2+AA17*[1]árak!Q$2+AB17*[1]árak!R$2+AC17*[1]árak!S$2+AD17*[1]árak!T$2+AE17*[1]árak!U$2+AF17*[1]árak!V$2+AG17*[1]árak!W$2+AH17*[1]árak!X$2+AI17*[1]árak!Y$2+AJ17*[1]árak!Z$2</f>
        <v>928109</v>
      </c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>
        <f>AL17*[1]árak!AA$2+AM17*[1]árak!AB$2+AN17*[1]árak!AC$2+AO17*[1]árak!AD$2+AP17*[1]árak!AE$2+AQ17*[1]árak!AF$2+'[1]2020'!AR17*[1]árak!AG$2+AS17*[1]árak!AH$2+AT17*[1]árak!AI$2+AU17*[1]árak!AJ$2+AV17*[1]árak!AK$2+AW17*[1]árak!AL$2+AX17*[1]árak!AM$2</f>
        <v>0</v>
      </c>
      <c r="AZ17" s="54"/>
      <c r="BA17" s="54"/>
      <c r="BB17" s="54"/>
      <c r="BC17" s="54"/>
      <c r="BD17" s="54"/>
      <c r="BE17" s="54"/>
      <c r="BF17" s="54"/>
      <c r="BG17" s="54">
        <v>1</v>
      </c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0">
        <f>AZ17*[1]árak!AN$2+BA17*[1]árak!AO$2+BB17*[1]árak!AP$2+BC17*[1]árak!AQ$2+BD17*[1]árak!AR$2+BE17*[1]árak!AS$2+BF17*[1]árak!AT$2+BG17*[1]árak!AU$2+BH17*[1]árak!AV$2+BI17*[1]árak!AW$2+BJ17*[1]árak!AX$2+BK17*[1]árak!AY$2+BL17*[1]árak!AZ$2+BM17*[1]árak!BA$2+BN17*[1]árak!BB$2+BO17*[1]árak!BC$2+BP17*[1]árak!BD$2+BQ17*[1]árak!BE$2+BR17*[1]árak!BF$2+BS17*[1]árak!BG$2+BT17*[1]árak!BH$2+BU17*[1]árak!BI$2+BV17*[1]árak!BJ$2+BW17*[1]árak!BK$2+BX17*[1]árak!BL$2+BY17*[1]árak!BM$2</f>
        <v>89815</v>
      </c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>
        <v>1</v>
      </c>
      <c r="CU17" s="48"/>
      <c r="CV17" s="48"/>
      <c r="CW17" s="48"/>
      <c r="CX17" s="48"/>
      <c r="CY17" s="45">
        <f>CA17*[1]árak!BN$2+CB17*[1]árak!BO$2+CC17*[1]árak!BP$2+CD17*[1]árak!BQ$2+CE17*[1]árak!BR$2+CF17*[1]árak!BS$2+CG17*[1]árak!BT$2+CH17*[1]árak!BU$2+CI17*[1]árak!BV$2+CJ17*[1]árak!BW$2+CK17*[1]árak!BX$2+CL17*[1]árak!BY$2+CM17*[1]árak!BZ$2+CN17*[1]árak!CA$2+CO17*[1]árak!CB$2+CP17*[1]árak!CC$2+CQ17*[1]árak!CD$2+CR17*[1]árak!CE$2+CS17*[1]árak!CF$2+CT17*[1]árak!CG$2+CU17*[1]árak!CH$2+CV17*[1]árak!CI$2+CW17*[1]árak!CJ$2+CX17*[1]árak!CK$2</f>
        <v>21700</v>
      </c>
      <c r="CZ17" s="45">
        <f t="shared" si="1"/>
        <v>1039624</v>
      </c>
    </row>
    <row r="18" spans="1:104" x14ac:dyDescent="0.25">
      <c r="A18" s="44" t="s">
        <v>113</v>
      </c>
      <c r="B18" s="44" t="s">
        <v>142</v>
      </c>
      <c r="C18" s="44" t="s">
        <v>143</v>
      </c>
      <c r="D18" s="44" t="s">
        <v>135</v>
      </c>
      <c r="E18" s="45">
        <f t="shared" si="0"/>
        <v>249730</v>
      </c>
      <c r="F18" s="46"/>
      <c r="G18" s="46"/>
      <c r="H18" s="47"/>
      <c r="I18" s="48"/>
      <c r="J18" s="48"/>
      <c r="K18" s="49">
        <f>I18*[1]árak!A$2+J18*[1]árak!B$2</f>
        <v>0</v>
      </c>
      <c r="L18" s="48"/>
      <c r="M18" s="48"/>
      <c r="N18" s="48"/>
      <c r="O18" s="48"/>
      <c r="P18" s="50">
        <f>L18*[1]árak!C$2+M18*[1]árak!D$2+N18*[1]árak!E$2+O18*[1]árak!F$2</f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>
        <v>1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51">
        <f>Q18*[1]árak!G$2+R18*[1]árak!H$2+S18*[1]árak!I$2+T18*[1]árak!J$2+U18*[1]árak!K$2+V18*[1]árak!L$2+W18*[1]árak!M$2+X18*[1]árak!N$2+Y18*[1]árak!O$2+Z18*[1]árak!P$2+AA18*[1]árak!Q$2+AB18*[1]árak!R$2+AC18*[1]árak!S$2+AD18*[1]árak!T$2+AE18*[1]árak!U$2+AF18*[1]árak!V$2+AG18*[1]árak!W$2+AH18*[1]árak!X$2+AI18*[1]árak!Y$2+AJ18*[1]árak!Z$2</f>
        <v>51195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>
        <v>2</v>
      </c>
      <c r="AW18" s="52"/>
      <c r="AX18" s="52"/>
      <c r="AY18" s="53">
        <f>AL18*[1]árak!AA$2+AM18*[1]árak!AB$2+AN18*[1]árak!AC$2+AO18*[1]árak!AD$2+AP18*[1]árak!AE$2+AQ18*[1]árak!AF$2+'[1]2020'!AR18*[1]árak!AG$2+AS18*[1]árak!AH$2+AT18*[1]árak!AI$2+AU18*[1]árak!AJ$2+AV18*[1]árak!AK$2+AW18*[1]árak!AL$2+AX18*[1]árak!AM$2</f>
        <v>15602</v>
      </c>
      <c r="AZ18" s="54"/>
      <c r="BA18" s="54"/>
      <c r="BB18" s="54"/>
      <c r="BC18" s="54"/>
      <c r="BD18" s="54"/>
      <c r="BE18" s="54"/>
      <c r="BF18" s="54"/>
      <c r="BG18" s="54">
        <v>1</v>
      </c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>
        <v>1</v>
      </c>
      <c r="BT18" s="54">
        <v>1</v>
      </c>
      <c r="BU18" s="54">
        <v>2</v>
      </c>
      <c r="BV18" s="54"/>
      <c r="BW18" s="54"/>
      <c r="BX18" s="54"/>
      <c r="BY18" s="54"/>
      <c r="BZ18" s="50">
        <f>AZ18*[1]árak!AN$2+BA18*[1]árak!AO$2+BB18*[1]árak!AP$2+BC18*[1]árak!AQ$2+BD18*[1]árak!AR$2+BE18*[1]árak!AS$2+BF18*[1]árak!AT$2+BG18*[1]árak!AU$2+BH18*[1]árak!AV$2+BI18*[1]árak!AW$2+BJ18*[1]árak!AX$2+BK18*[1]árak!AY$2+BL18*[1]árak!AZ$2+BM18*[1]árak!BA$2+BN18*[1]árak!BB$2+BO18*[1]árak!BC$2+BP18*[1]árak!BD$2+BQ18*[1]árak!BE$2+BR18*[1]árak!BF$2+BS18*[1]árak!BG$2+BT18*[1]árak!BH$2+BU18*[1]árak!BI$2+BV18*[1]árak!BJ$2+BW18*[1]árak!BK$2+BX18*[1]árak!BL$2+BY18*[1]árak!BM$2</f>
        <v>90681</v>
      </c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>
        <v>1</v>
      </c>
      <c r="CL18" s="48"/>
      <c r="CM18" s="48"/>
      <c r="CN18" s="48"/>
      <c r="CO18" s="48"/>
      <c r="CP18" s="48">
        <v>1</v>
      </c>
      <c r="CQ18" s="48"/>
      <c r="CR18" s="48"/>
      <c r="CS18" s="48"/>
      <c r="CT18" s="48"/>
      <c r="CU18" s="48"/>
      <c r="CV18" s="48"/>
      <c r="CW18" s="48"/>
      <c r="CX18" s="48"/>
      <c r="CY18" s="45">
        <f>CA18*[1]árak!BN$2+CB18*[1]árak!BO$2+CC18*[1]árak!BP$2+CD18*[1]árak!BQ$2+CE18*[1]árak!BR$2+CF18*[1]árak!BS$2+CG18*[1]árak!BT$2+CH18*[1]árak!BU$2+CI18*[1]árak!BV$2+CJ18*[1]árak!BW$2+CK18*[1]árak!BX$2+CL18*[1]árak!BY$2+CM18*[1]árak!BZ$2+CN18*[1]árak!CA$2+CO18*[1]árak!CB$2+CP18*[1]árak!CC$2+CQ18*[1]árak!CD$2+CR18*[1]árak!CE$2+CS18*[1]árak!CF$2+CT18*[1]árak!CG$2+CU18*[1]árak!CH$2+CV18*[1]árak!CI$2+CW18*[1]árak!CJ$2+CX18*[1]árak!CK$2</f>
        <v>92252</v>
      </c>
      <c r="CZ18" s="45">
        <f t="shared" si="1"/>
        <v>249730</v>
      </c>
    </row>
    <row r="19" spans="1:104" x14ac:dyDescent="0.25">
      <c r="A19" s="44" t="s">
        <v>113</v>
      </c>
      <c r="B19" s="44" t="s">
        <v>144</v>
      </c>
      <c r="C19" s="44" t="s">
        <v>145</v>
      </c>
      <c r="D19" s="44" t="s">
        <v>135</v>
      </c>
      <c r="E19" s="45">
        <f t="shared" si="0"/>
        <v>749644</v>
      </c>
      <c r="F19" s="46"/>
      <c r="G19" s="46"/>
      <c r="H19" s="47"/>
      <c r="I19" s="48"/>
      <c r="J19" s="48"/>
      <c r="K19" s="49">
        <f>I19*[1]árak!A$2+J19*[1]árak!B$2</f>
        <v>0</v>
      </c>
      <c r="L19" s="48"/>
      <c r="M19" s="48"/>
      <c r="N19" s="48"/>
      <c r="O19" s="48"/>
      <c r="P19" s="50">
        <f>L19*[1]árak!C$2+M19*[1]árak!D$2+N19*[1]árak!E$2+O19*[1]árak!F$2</f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51">
        <f>Q19*[1]árak!G$2+R19*[1]árak!H$2+S19*[1]árak!I$2+T19*[1]árak!J$2+U19*[1]árak!K$2+V19*[1]árak!L$2+W19*[1]árak!M$2+X19*[1]árak!N$2+Y19*[1]árak!O$2+Z19*[1]árak!P$2+AA19*[1]árak!Q$2+AB19*[1]árak!R$2+AC19*[1]árak!S$2+AD19*[1]árak!T$2+AE19*[1]árak!U$2+AF19*[1]árak!V$2+AG19*[1]árak!W$2+AH19*[1]árak!X$2+AI19*[1]árak!Y$2+AJ19*[1]árak!Z$2</f>
        <v>0</v>
      </c>
      <c r="AL19" s="52">
        <v>1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3">
        <f>AL19*[1]árak!AA$2+AM19*[1]árak!AB$2+AN19*[1]árak!AC$2+AO19*[1]árak!AD$2+AP19*[1]árak!AE$2+AQ19*[1]árak!AF$2+'[1]2020'!AR19*[1]árak!AG$2+AS19*[1]árak!AH$2+AT19*[1]árak!AI$2+AU19*[1]árak!AJ$2+AV19*[1]árak!AK$2+AW19*[1]árak!AL$2+AX19*[1]árak!AM$2</f>
        <v>599115</v>
      </c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>
        <v>2</v>
      </c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0">
        <f>AZ19*[1]árak!AN$2+BA19*[1]árak!AO$2+BB19*[1]árak!AP$2+BC19*[1]árak!AQ$2+BD19*[1]árak!AR$2+BE19*[1]árak!AS$2+BF19*[1]árak!AT$2+BG19*[1]árak!AU$2+BH19*[1]árak!AV$2+BI19*[1]árak!AW$2+BJ19*[1]árak!AX$2+BK19*[1]árak!AY$2+BL19*[1]árak!AZ$2+BM19*[1]árak!BA$2+BN19*[1]árak!BB$2+BO19*[1]árak!BC$2+BP19*[1]árak!BD$2+BQ19*[1]árak!BE$2+BR19*[1]árak!BF$2+BS19*[1]árak!BG$2+BT19*[1]árak!BH$2+BU19*[1]árak!BI$2+BV19*[1]árak!BJ$2+BW19*[1]árak!BK$2+BX19*[1]árak!BL$2+BY19*[1]árak!BM$2</f>
        <v>44510</v>
      </c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>
        <v>1</v>
      </c>
      <c r="CN19" s="48">
        <v>1</v>
      </c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5">
        <f>CA19*[1]árak!BN$2+CB19*[1]árak!BO$2+CC19*[1]árak!BP$2+CD19*[1]árak!BQ$2+CE19*[1]árak!BR$2+CF19*[1]árak!BS$2+CG19*[1]árak!BT$2+CH19*[1]árak!BU$2+CI19*[1]árak!BV$2+CJ19*[1]árak!BW$2+CK19*[1]árak!BX$2+CL19*[1]árak!BY$2+CM19*[1]árak!BZ$2+CN19*[1]árak!CA$2+CO19*[1]árak!CB$2+CP19*[1]árak!CC$2+CQ19*[1]árak!CD$2+CR19*[1]árak!CE$2+CS19*[1]árak!CF$2+CT19*[1]árak!CG$2+CU19*[1]árak!CH$2+CV19*[1]árak!CI$2+CW19*[1]árak!CJ$2+CX19*[1]árak!CK$2</f>
        <v>106019</v>
      </c>
      <c r="CZ19" s="45">
        <f t="shared" si="1"/>
        <v>749644</v>
      </c>
    </row>
    <row r="20" spans="1:104" x14ac:dyDescent="0.25">
      <c r="A20" s="44" t="s">
        <v>113</v>
      </c>
      <c r="B20" s="44" t="s">
        <v>146</v>
      </c>
      <c r="C20" s="44" t="s">
        <v>147</v>
      </c>
      <c r="D20" s="44" t="s">
        <v>135</v>
      </c>
      <c r="E20" s="45">
        <f t="shared" si="0"/>
        <v>1043772</v>
      </c>
      <c r="F20" s="46">
        <v>70000</v>
      </c>
      <c r="G20" s="46"/>
      <c r="H20" s="47"/>
      <c r="I20" s="48"/>
      <c r="J20" s="48">
        <v>4</v>
      </c>
      <c r="K20" s="49">
        <f>I20*[1]árak!A$2+J20*[1]árak!B$2</f>
        <v>24000</v>
      </c>
      <c r="L20" s="48"/>
      <c r="M20" s="48"/>
      <c r="N20" s="48"/>
      <c r="O20" s="48"/>
      <c r="P20" s="50">
        <f>L20*[1]árak!C$2+M20*[1]árak!D$2+N20*[1]árak!E$2+O20*[1]árak!F$2</f>
        <v>0</v>
      </c>
      <c r="Q20" s="48"/>
      <c r="R20" s="48"/>
      <c r="S20" s="48"/>
      <c r="T20" s="48"/>
      <c r="U20" s="48"/>
      <c r="V20" s="48"/>
      <c r="W20" s="48"/>
      <c r="X20" s="48"/>
      <c r="Y20" s="48"/>
      <c r="Z20" s="48">
        <v>1</v>
      </c>
      <c r="AA20" s="48"/>
      <c r="AB20" s="48"/>
      <c r="AC20" s="48">
        <v>2</v>
      </c>
      <c r="AD20" s="48"/>
      <c r="AE20" s="48"/>
      <c r="AF20" s="48"/>
      <c r="AG20" s="48"/>
      <c r="AH20" s="48"/>
      <c r="AI20" s="48">
        <v>2</v>
      </c>
      <c r="AJ20" s="48"/>
      <c r="AK20" s="51">
        <f>Q20*[1]árak!G$2+R20*[1]árak!H$2+S20*[1]árak!I$2+T20*[1]árak!J$2+U20*[1]árak!K$2+V20*[1]árak!L$2+W20*[1]árak!M$2+X20*[1]árak!N$2+Y20*[1]árak!O$2+Z20*[1]árak!P$2+AA20*[1]árak!Q$2+AB20*[1]árak!R$2+AC20*[1]árak!S$2+AD20*[1]árak!T$2+AE20*[1]árak!U$2+AF20*[1]árak!V$2+AG20*[1]árak!W$2+AH20*[1]árak!X$2+AI20*[1]árak!Y$2+AJ20*[1]árak!Z$2</f>
        <v>874211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>
        <v>1</v>
      </c>
      <c r="AW20" s="52"/>
      <c r="AX20" s="52"/>
      <c r="AY20" s="53">
        <f>AL20*[1]árak!AA$2+AM20*[1]árak!AB$2+AN20*[1]árak!AC$2+AO20*[1]árak!AD$2+AP20*[1]árak!AE$2+AQ20*[1]árak!AF$2+'[1]2020'!AR20*[1]árak!AG$2+AS20*[1]árak!AH$2+AT20*[1]árak!AI$2+AU20*[1]árak!AJ$2+AV20*[1]árak!AK$2+AW20*[1]árak!AL$2+AX20*[1]árak!AM$2</f>
        <v>7801</v>
      </c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0">
        <f>AZ20*[1]árak!AN$2+BA20*[1]árak!AO$2+BB20*[1]árak!AP$2+BC20*[1]árak!AQ$2+BD20*[1]árak!AR$2+BE20*[1]árak!AS$2+BF20*[1]árak!AT$2+BG20*[1]árak!AU$2+BH20*[1]árak!AV$2+BI20*[1]árak!AW$2+BJ20*[1]árak!AX$2+BK20*[1]árak!AY$2+BL20*[1]árak!AZ$2+BM20*[1]árak!BA$2+BN20*[1]árak!BB$2+BO20*[1]árak!BC$2+BP20*[1]árak!BD$2+BQ20*[1]árak!BE$2+BR20*[1]árak!BF$2+BS20*[1]árak!BG$2+BT20*[1]árak!BH$2+BU20*[1]árak!BI$2+BV20*[1]árak!BJ$2+BW20*[1]árak!BK$2+BX20*[1]árak!BL$2+BY20*[1]árak!BM$2</f>
        <v>0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>
        <v>2</v>
      </c>
      <c r="CT20" s="48"/>
      <c r="CU20" s="48"/>
      <c r="CV20" s="48"/>
      <c r="CW20" s="48"/>
      <c r="CX20" s="48"/>
      <c r="CY20" s="45">
        <f>CA20*[1]árak!BN$2+CB20*[1]árak!BO$2+CC20*[1]árak!BP$2+CD20*[1]árak!BQ$2+CE20*[1]árak!BR$2+CF20*[1]árak!BS$2+CG20*[1]árak!BT$2+CH20*[1]árak!BU$2+CI20*[1]árak!BV$2+CJ20*[1]árak!BW$2+CK20*[1]árak!BX$2+CL20*[1]árak!BY$2+CM20*[1]árak!BZ$2+CN20*[1]árak!CA$2+CO20*[1]árak!CB$2+CP20*[1]árak!CC$2+CQ20*[1]árak!CD$2+CR20*[1]árak!CE$2+CS20*[1]árak!CF$2+CT20*[1]árak!CG$2+CU20*[1]árak!CH$2+CV20*[1]árak!CI$2+CW20*[1]árak!CJ$2+CX20*[1]árak!CK$2</f>
        <v>67760</v>
      </c>
      <c r="CZ20" s="45">
        <f t="shared" si="1"/>
        <v>949772</v>
      </c>
    </row>
    <row r="21" spans="1:104" x14ac:dyDescent="0.25">
      <c r="A21" s="44" t="s">
        <v>113</v>
      </c>
      <c r="B21" s="44" t="s">
        <v>148</v>
      </c>
      <c r="C21" s="44" t="s">
        <v>149</v>
      </c>
      <c r="D21" s="44" t="s">
        <v>135</v>
      </c>
      <c r="E21" s="45">
        <f t="shared" si="0"/>
        <v>1055579</v>
      </c>
      <c r="F21" s="46"/>
      <c r="G21" s="46"/>
      <c r="H21" s="47"/>
      <c r="I21" s="48"/>
      <c r="J21" s="48">
        <v>2</v>
      </c>
      <c r="K21" s="49">
        <f>I21*[1]árak!A$2+J21*[1]árak!B$2</f>
        <v>12000</v>
      </c>
      <c r="L21" s="48"/>
      <c r="M21" s="48"/>
      <c r="N21" s="48"/>
      <c r="O21" s="48"/>
      <c r="P21" s="50">
        <f>L21*[1]árak!C$2+M21*[1]árak!D$2+N21*[1]árak!E$2+O21*[1]árak!F$2</f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>
        <v>1</v>
      </c>
      <c r="AD21" s="48"/>
      <c r="AE21" s="48"/>
      <c r="AF21" s="48">
        <v>5</v>
      </c>
      <c r="AG21" s="48"/>
      <c r="AH21" s="48">
        <v>1</v>
      </c>
      <c r="AI21" s="48">
        <v>4</v>
      </c>
      <c r="AJ21" s="48"/>
      <c r="AK21" s="51">
        <f>Q21*[1]árak!G$2+R21*[1]árak!H$2+S21*[1]árak!I$2+T21*[1]árak!J$2+U21*[1]árak!K$2+V21*[1]árak!L$2+W21*[1]árak!M$2+X21*[1]árak!N$2+Y21*[1]árak!O$2+Z21*[1]árak!P$2+AA21*[1]árak!Q$2+AB21*[1]árak!R$2+AC21*[1]árak!S$2+AD21*[1]árak!T$2+AE21*[1]árak!U$2+AF21*[1]árak!V$2+AG21*[1]árak!W$2+AH21*[1]árak!X$2+AI21*[1]árak!Y$2+AJ21*[1]árak!Z$2</f>
        <v>886609</v>
      </c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>
        <v>1</v>
      </c>
      <c r="AW21" s="52"/>
      <c r="AX21" s="52"/>
      <c r="AY21" s="53">
        <f>AL21*[1]árak!AA$2+AM21*[1]árak!AB$2+AN21*[1]árak!AC$2+AO21*[1]árak!AD$2+AP21*[1]árak!AE$2+AQ21*[1]árak!AF$2+'[1]2020'!AR21*[1]árak!AG$2+AS21*[1]árak!AH$2+AT21*[1]árak!AI$2+AU21*[1]árak!AJ$2+AV21*[1]árak!AK$2+AW21*[1]árak!AL$2+AX21*[1]árak!AM$2</f>
        <v>7801</v>
      </c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0">
        <f>AZ21*[1]árak!AN$2+BA21*[1]árak!AO$2+BB21*[1]árak!AP$2+BC21*[1]árak!AQ$2+BD21*[1]árak!AR$2+BE21*[1]árak!AS$2+BF21*[1]árak!AT$2+BG21*[1]árak!AU$2+BH21*[1]árak!AV$2+BI21*[1]árak!AW$2+BJ21*[1]árak!AX$2+BK21*[1]árak!AY$2+BL21*[1]árak!AZ$2+BM21*[1]árak!BA$2+BN21*[1]árak!BB$2+BO21*[1]árak!BC$2+BP21*[1]árak!BD$2+BQ21*[1]árak!BE$2+BR21*[1]árak!BF$2+BS21*[1]árak!BG$2+BT21*[1]árak!BH$2+BU21*[1]árak!BI$2+BV21*[1]árak!BJ$2+BW21*[1]árak!BK$2+BX21*[1]árak!BL$2+BY21*[1]árak!BM$2</f>
        <v>0</v>
      </c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>
        <v>4</v>
      </c>
      <c r="CT21" s="48"/>
      <c r="CU21" s="48">
        <v>1</v>
      </c>
      <c r="CV21" s="48"/>
      <c r="CW21" s="48"/>
      <c r="CX21" s="48"/>
      <c r="CY21" s="45">
        <f>CA21*[1]árak!BN$2+CB21*[1]árak!BO$2+CC21*[1]árak!BP$2+CD21*[1]árak!BQ$2+CE21*[1]árak!BR$2+CF21*[1]árak!BS$2+CG21*[1]árak!BT$2+CH21*[1]árak!BU$2+CI21*[1]árak!BV$2+CJ21*[1]árak!BW$2+CK21*[1]árak!BX$2+CL21*[1]árak!BY$2+CM21*[1]árak!BZ$2+CN21*[1]árak!CA$2+CO21*[1]árak!CB$2+CP21*[1]árak!CC$2+CQ21*[1]árak!CD$2+CR21*[1]árak!CE$2+CS21*[1]árak!CF$2+CT21*[1]árak!CG$2+CU21*[1]árak!CH$2+CV21*[1]árak!CI$2+CW21*[1]árak!CJ$2+CX21*[1]árak!CK$2</f>
        <v>149169</v>
      </c>
      <c r="CZ21" s="45">
        <f t="shared" si="1"/>
        <v>1043579</v>
      </c>
    </row>
    <row r="22" spans="1:104" x14ac:dyDescent="0.25">
      <c r="A22" s="44" t="s">
        <v>113</v>
      </c>
      <c r="B22" s="44" t="s">
        <v>150</v>
      </c>
      <c r="C22" s="44" t="s">
        <v>151</v>
      </c>
      <c r="D22" s="44" t="s">
        <v>135</v>
      </c>
      <c r="E22" s="45">
        <f t="shared" si="0"/>
        <v>525084</v>
      </c>
      <c r="F22" s="46"/>
      <c r="G22" s="46"/>
      <c r="H22" s="47">
        <v>205000</v>
      </c>
      <c r="I22" s="48">
        <v>15</v>
      </c>
      <c r="J22" s="48"/>
      <c r="K22" s="49">
        <f>I22*[1]árak!A$2+J22*[1]árak!B$2</f>
        <v>45000</v>
      </c>
      <c r="L22" s="48"/>
      <c r="M22" s="48"/>
      <c r="N22" s="48"/>
      <c r="O22" s="48"/>
      <c r="P22" s="50">
        <f>L22*[1]árak!C$2+M22*[1]árak!D$2+N22*[1]árak!E$2+O22*[1]árak!F$2</f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51">
        <f>Q22*[1]árak!G$2+R22*[1]árak!H$2+S22*[1]árak!I$2+T22*[1]árak!J$2+U22*[1]árak!K$2+V22*[1]árak!L$2+W22*[1]árak!M$2+X22*[1]árak!N$2+Y22*[1]árak!O$2+Z22*[1]árak!P$2+AA22*[1]árak!Q$2+AB22*[1]árak!R$2+AC22*[1]árak!S$2+AD22*[1]árak!T$2+AE22*[1]árak!U$2+AF22*[1]árak!V$2+AG22*[1]árak!W$2+AH22*[1]árak!X$2+AI22*[1]árak!Y$2+AJ22*[1]árak!Z$2</f>
        <v>0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>
        <f>AL22*[1]árak!AA$2+AM22*[1]árak!AB$2+AN22*[1]árak!AC$2+AO22*[1]árak!AD$2+AP22*[1]árak!AE$2+AQ22*[1]árak!AF$2+'[1]2020'!AR22*[1]árak!AG$2+AS22*[1]árak!AH$2+AT22*[1]árak!AI$2+AU22*[1]árak!AJ$2+AV22*[1]árak!AK$2+AW22*[1]árak!AL$2+AX22*[1]árak!AM$2</f>
        <v>275084</v>
      </c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0">
        <f>AZ22*[1]árak!AN$2+BA22*[1]árak!AO$2+BB22*[1]árak!AP$2+BC22*[1]árak!AQ$2+BD22*[1]árak!AR$2+BE22*[1]árak!AS$2+BF22*[1]árak!AT$2+BG22*[1]árak!AU$2+BH22*[1]árak!AV$2+BI22*[1]árak!AW$2+BJ22*[1]árak!AX$2+BK22*[1]árak!AY$2+BL22*[1]árak!AZ$2+BM22*[1]árak!BA$2+BN22*[1]árak!BB$2+BO22*[1]árak!BC$2+BP22*[1]árak!BD$2+BQ22*[1]árak!BE$2+BR22*[1]árak!BF$2+BS22*[1]árak!BG$2+BT22*[1]árak!BH$2+BU22*[1]árak!BI$2+BV22*[1]árak!BJ$2+BW22*[1]árak!BK$2+BX22*[1]árak!BL$2+BY22*[1]árak!BM$2</f>
        <v>0</v>
      </c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5">
        <f>CA22*[1]árak!BN$2+CB22*[1]árak!BO$2+CC22*[1]árak!BP$2+CD22*[1]árak!BQ$2+CE22*[1]árak!BR$2+CF22*[1]árak!BS$2+CG22*[1]árak!BT$2+CH22*[1]árak!BU$2+CI22*[1]árak!BV$2+CJ22*[1]árak!BW$2+CK22*[1]árak!BX$2+CL22*[1]árak!BY$2+CM22*[1]árak!BZ$2+CN22*[1]árak!CA$2+CO22*[1]árak!CB$2+CP22*[1]árak!CC$2+CQ22*[1]árak!CD$2+CR22*[1]árak!CE$2+CS22*[1]árak!CF$2+CT22*[1]árak!CG$2+CU22*[1]árak!CH$2+CV22*[1]árak!CI$2+CW22*[1]árak!CJ$2+CX22*[1]árak!CK$2</f>
        <v>0</v>
      </c>
      <c r="CZ22" s="45">
        <f t="shared" si="1"/>
        <v>275084</v>
      </c>
    </row>
    <row r="23" spans="1:104" x14ac:dyDescent="0.25">
      <c r="A23" s="44" t="s">
        <v>113</v>
      </c>
      <c r="B23" s="44" t="s">
        <v>152</v>
      </c>
      <c r="C23" s="44" t="s">
        <v>153</v>
      </c>
      <c r="D23" s="44" t="s">
        <v>135</v>
      </c>
      <c r="E23" s="45">
        <f t="shared" si="0"/>
        <v>218943</v>
      </c>
      <c r="F23" s="46"/>
      <c r="G23" s="46"/>
      <c r="H23" s="47"/>
      <c r="I23" s="48">
        <v>10</v>
      </c>
      <c r="J23" s="48"/>
      <c r="K23" s="49">
        <f>I23*[1]árak!A$2+J23*[1]árak!B$2</f>
        <v>30000</v>
      </c>
      <c r="L23" s="48"/>
      <c r="M23" s="48"/>
      <c r="N23" s="48"/>
      <c r="O23" s="48"/>
      <c r="P23" s="50">
        <f>L23*[1]árak!C$2+M23*[1]árak!D$2+N23*[1]árak!E$2+O23*[1]árak!F$2</f>
        <v>0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51">
        <f>Q23*[1]árak!G$2+R23*[1]árak!H$2+S23*[1]árak!I$2+T23*[1]árak!J$2+U23*[1]árak!K$2+V23*[1]árak!L$2+W23*[1]árak!M$2+X23*[1]árak!N$2+Y23*[1]árak!O$2+Z23*[1]árak!P$2+AA23*[1]árak!Q$2+AB23*[1]árak!R$2+AC23*[1]árak!S$2+AD23*[1]árak!T$2+AE23*[1]árak!U$2+AF23*[1]árak!V$2+AG23*[1]árak!W$2+AH23*[1]árak!X$2+AI23*[1]árak!Y$2+AJ23*[1]árak!Z$2</f>
        <v>0</v>
      </c>
      <c r="AL23" s="52"/>
      <c r="AM23" s="52"/>
      <c r="AN23" s="52"/>
      <c r="AO23" s="52"/>
      <c r="AP23" s="52">
        <v>1</v>
      </c>
      <c r="AQ23" s="52"/>
      <c r="AR23" s="52"/>
      <c r="AS23" s="52"/>
      <c r="AT23" s="52"/>
      <c r="AU23" s="52"/>
      <c r="AV23" s="52"/>
      <c r="AW23" s="52"/>
      <c r="AX23" s="52"/>
      <c r="AY23" s="53">
        <f>AL23*[1]árak!AA$2+AM23*[1]árak!AB$2+AN23*[1]árak!AC$2+AO23*[1]árak!AD$2+AP23*[1]árak!AE$2+AQ23*[1]árak!AF$2+'[1]2020'!AR23*[1]árak!AG$2+AS23*[1]árak!AH$2+AT23*[1]árak!AI$2+AU23*[1]árak!AJ$2+AV23*[1]árak!AK$2+AW23*[1]árak!AL$2+AX23*[1]árak!AM$2</f>
        <v>128566</v>
      </c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0">
        <f>AZ23*[1]árak!AN$2+BA23*[1]árak!AO$2+BB23*[1]árak!AP$2+BC23*[1]árak!AQ$2+BD23*[1]árak!AR$2+BE23*[1]árak!AS$2+BF23*[1]árak!AT$2+BG23*[1]árak!AU$2+BH23*[1]árak!AV$2+BI23*[1]árak!AW$2+BJ23*[1]árak!AX$2+BK23*[1]árak!AY$2+BL23*[1]árak!AZ$2+BM23*[1]árak!BA$2+BN23*[1]árak!BB$2+BO23*[1]árak!BC$2+BP23*[1]árak!BD$2+BQ23*[1]árak!BE$2+BR23*[1]árak!BF$2+BS23*[1]árak!BG$2+BT23*[1]árak!BH$2+BU23*[1]árak!BI$2+BV23*[1]árak!BJ$2+BW23*[1]árak!BK$2+BX23*[1]árak!BL$2+BY23*[1]árak!BM$2</f>
        <v>0</v>
      </c>
      <c r="CA23" s="48">
        <v>2</v>
      </c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>
        <v>2</v>
      </c>
      <c r="CO23" s="48"/>
      <c r="CP23" s="48"/>
      <c r="CQ23" s="48"/>
      <c r="CR23" s="48"/>
      <c r="CS23" s="48"/>
      <c r="CT23" s="48"/>
      <c r="CU23" s="48"/>
      <c r="CV23" s="48"/>
      <c r="CW23" s="48">
        <v>1</v>
      </c>
      <c r="CX23" s="48">
        <v>1</v>
      </c>
      <c r="CY23" s="45">
        <f>CA23*[1]árak!BN$2+CB23*[1]árak!BO$2+CC23*[1]árak!BP$2+CD23*[1]árak!BQ$2+CE23*[1]árak!BR$2+CF23*[1]árak!BS$2+CG23*[1]árak!BT$2+CH23*[1]árak!BU$2+CI23*[1]árak!BV$2+CJ23*[1]árak!BW$2+CK23*[1]árak!BX$2+CL23*[1]árak!BY$2+CM23*[1]árak!BZ$2+CN23*[1]árak!CA$2+CO23*[1]árak!CB$2+CP23*[1]árak!CC$2+CQ23*[1]árak!CD$2+CR23*[1]árak!CE$2+CS23*[1]árak!CF$2+CT23*[1]árak!CG$2+CU23*[1]árak!CH$2+CV23*[1]árak!CI$2+CW23*[1]árak!CJ$2+CX23*[1]árak!CK$2</f>
        <v>60377</v>
      </c>
      <c r="CZ23" s="45">
        <f t="shared" si="1"/>
        <v>188943</v>
      </c>
    </row>
    <row r="24" spans="1:104" x14ac:dyDescent="0.25">
      <c r="A24" s="44" t="s">
        <v>113</v>
      </c>
      <c r="B24" s="44" t="s">
        <v>154</v>
      </c>
      <c r="C24" s="44" t="s">
        <v>153</v>
      </c>
      <c r="D24" s="44" t="s">
        <v>135</v>
      </c>
      <c r="E24" s="45">
        <f t="shared" si="0"/>
        <v>695667</v>
      </c>
      <c r="F24" s="46">
        <v>609126</v>
      </c>
      <c r="G24" s="46"/>
      <c r="H24" s="47"/>
      <c r="I24" s="48"/>
      <c r="J24" s="48"/>
      <c r="K24" s="49">
        <f>I24*[1]árak!A$2+J24*[1]árak!B$2</f>
        <v>0</v>
      </c>
      <c r="L24" s="48"/>
      <c r="M24" s="48"/>
      <c r="N24" s="48"/>
      <c r="O24" s="48"/>
      <c r="P24" s="50">
        <f>L24*[1]árak!C$2+M24*[1]árak!D$2+N24*[1]árak!E$2+O24*[1]árak!F$2</f>
        <v>0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>
        <v>1</v>
      </c>
      <c r="AI24" s="48"/>
      <c r="AJ24" s="48"/>
      <c r="AK24" s="51">
        <f>Q24*[1]árak!G$2+R24*[1]árak!H$2+S24*[1]árak!I$2+T24*[1]árak!J$2+U24*[1]árak!K$2+V24*[1]árak!L$2+W24*[1]árak!M$2+X24*[1]árak!N$2+Y24*[1]árak!O$2+Z24*[1]árak!P$2+AA24*[1]árak!Q$2+AB24*[1]árak!R$2+AC24*[1]árak!S$2+AD24*[1]árak!T$2+AE24*[1]árak!U$2+AF24*[1]árak!V$2+AG24*[1]árak!W$2+AH24*[1]árak!X$2+AI24*[1]árak!Y$2+AJ24*[1]árak!Z$2</f>
        <v>86541</v>
      </c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3">
        <f>AL24*[1]árak!AA$2+AM24*[1]árak!AB$2+AN24*[1]árak!AC$2+AO24*[1]árak!AD$2+AP24*[1]árak!AE$2+AQ24*[1]árak!AF$2+'[1]2020'!AR24*[1]árak!AG$2+AS24*[1]árak!AH$2+AT24*[1]árak!AI$2+AU24*[1]árak!AJ$2+AV24*[1]árak!AK$2+AW24*[1]árak!AL$2+AX24*[1]árak!AM$2</f>
        <v>0</v>
      </c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0">
        <f>AZ24*[1]árak!AN$2+BA24*[1]árak!AO$2+BB24*[1]árak!AP$2+BC24*[1]árak!AQ$2+BD24*[1]árak!AR$2+BE24*[1]árak!AS$2+BF24*[1]árak!AT$2+BG24*[1]árak!AU$2+BH24*[1]árak!AV$2+BI24*[1]árak!AW$2+BJ24*[1]árak!AX$2+BK24*[1]árak!AY$2+BL24*[1]árak!AZ$2+BM24*[1]árak!BA$2+BN24*[1]árak!BB$2+BO24*[1]árak!BC$2+BP24*[1]árak!BD$2+BQ24*[1]árak!BE$2+BR24*[1]árak!BF$2+BS24*[1]árak!BG$2+BT24*[1]árak!BH$2+BU24*[1]árak!BI$2+BV24*[1]árak!BJ$2+BW24*[1]árak!BK$2+BX24*[1]árak!BL$2+BY24*[1]árak!BM$2</f>
        <v>0</v>
      </c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5">
        <f>CA24*[1]árak!BN$2+CB24*[1]árak!BO$2+CC24*[1]árak!BP$2+CD24*[1]árak!BQ$2+CE24*[1]árak!BR$2+CF24*[1]árak!BS$2+CG24*[1]árak!BT$2+CH24*[1]árak!BU$2+CI24*[1]árak!BV$2+CJ24*[1]árak!BW$2+CK24*[1]árak!BX$2+CL24*[1]árak!BY$2+CM24*[1]árak!BZ$2+CN24*[1]árak!CA$2+CO24*[1]árak!CB$2+CP24*[1]árak!CC$2+CQ24*[1]árak!CD$2+CR24*[1]árak!CE$2+CS24*[1]árak!CF$2+CT24*[1]árak!CG$2+CU24*[1]árak!CH$2+CV24*[1]árak!CI$2+CW24*[1]árak!CJ$2+CX24*[1]árak!CK$2</f>
        <v>0</v>
      </c>
      <c r="CZ24" s="45">
        <f t="shared" si="1"/>
        <v>86541</v>
      </c>
    </row>
    <row r="25" spans="1:104" x14ac:dyDescent="0.25">
      <c r="A25" s="44" t="s">
        <v>113</v>
      </c>
      <c r="B25" s="44" t="s">
        <v>155</v>
      </c>
      <c r="C25" s="44" t="s">
        <v>156</v>
      </c>
      <c r="D25" s="44" t="s">
        <v>135</v>
      </c>
      <c r="E25" s="45">
        <f t="shared" si="0"/>
        <v>239679</v>
      </c>
      <c r="F25" s="46"/>
      <c r="G25" s="46"/>
      <c r="H25" s="47"/>
      <c r="I25" s="48"/>
      <c r="J25" s="48"/>
      <c r="K25" s="49">
        <f>I25*[1]árak!A$2+J25*[1]árak!B$2</f>
        <v>0</v>
      </c>
      <c r="L25" s="48"/>
      <c r="M25" s="48"/>
      <c r="N25" s="48"/>
      <c r="O25" s="48"/>
      <c r="P25" s="50">
        <f>L25*[1]árak!C$2+M25*[1]árak!D$2+N25*[1]árak!E$2+O25*[1]árak!F$2</f>
        <v>0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51">
        <f>Q25*[1]árak!G$2+R25*[1]árak!H$2+S25*[1]árak!I$2+T25*[1]árak!J$2+U25*[1]árak!K$2+V25*[1]árak!L$2+W25*[1]árak!M$2+X25*[1]árak!N$2+Y25*[1]árak!O$2+Z25*[1]árak!P$2+AA25*[1]árak!Q$2+AB25*[1]árak!R$2+AC25*[1]árak!S$2+AD25*[1]árak!T$2+AE25*[1]árak!U$2+AF25*[1]árak!V$2+AG25*[1]árak!W$2+AH25*[1]árak!X$2+AI25*[1]árak!Y$2+AJ25*[1]árak!Z$2</f>
        <v>0</v>
      </c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>
        <f>AL25*[1]árak!AA$2+AM25*[1]árak!AB$2+AN25*[1]árak!AC$2+AO25*[1]árak!AD$2+AP25*[1]árak!AE$2+AQ25*[1]árak!AF$2+'[1]2020'!AR25*[1]árak!AG$2+AS25*[1]árak!AH$2+AT25*[1]árak!AI$2+AU25*[1]árak!AJ$2+AV25*[1]árak!AK$2+AW25*[1]árak!AL$2+AX25*[1]árak!AM$2</f>
        <v>0</v>
      </c>
      <c r="AZ25" s="54"/>
      <c r="BA25" s="54"/>
      <c r="BB25" s="54"/>
      <c r="BC25" s="54"/>
      <c r="BD25" s="54">
        <v>1</v>
      </c>
      <c r="BE25" s="54">
        <v>1</v>
      </c>
      <c r="BF25" s="54"/>
      <c r="BG25" s="54"/>
      <c r="BH25" s="54"/>
      <c r="BI25" s="54"/>
      <c r="BJ25" s="54"/>
      <c r="BK25" s="54"/>
      <c r="BL25" s="54">
        <v>2</v>
      </c>
      <c r="BM25" s="54">
        <v>4</v>
      </c>
      <c r="BN25" s="54">
        <v>1</v>
      </c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0">
        <f>AZ25*[1]árak!AN$2+BA25*[1]árak!AO$2+BB25*[1]árak!AP$2+BC25*[1]árak!AQ$2+BD25*[1]árak!AR$2+BE25*[1]árak!AS$2+BF25*[1]árak!AT$2+BG25*[1]árak!AU$2+BH25*[1]árak!AV$2+BI25*[1]árak!AW$2+BJ25*[1]árak!AX$2+BK25*[1]árak!AY$2+BL25*[1]árak!AZ$2+BM25*[1]árak!BA$2+BN25*[1]árak!BB$2+BO25*[1]árak!BC$2+BP25*[1]árak!BD$2+BQ25*[1]árak!BE$2+BR25*[1]árak!BF$2+BS25*[1]árak!BG$2+BT25*[1]árak!BH$2+BU25*[1]árak!BI$2+BV25*[1]árak!BJ$2+BW25*[1]árak!BK$2+BX25*[1]árak!BL$2+BY25*[1]árak!BM$2</f>
        <v>239679</v>
      </c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5">
        <f>CA25*[1]árak!BN$2+CB25*[1]árak!BO$2+CC25*[1]árak!BP$2+CD25*[1]árak!BQ$2+CE25*[1]árak!BR$2+CF25*[1]árak!BS$2+CG25*[1]árak!BT$2+CH25*[1]árak!BU$2+CI25*[1]árak!BV$2+CJ25*[1]árak!BW$2+CK25*[1]árak!BX$2+CL25*[1]árak!BY$2+CM25*[1]árak!BZ$2+CN25*[1]árak!CA$2+CO25*[1]árak!CB$2+CP25*[1]árak!CC$2+CQ25*[1]árak!CD$2+CR25*[1]árak!CE$2+CS25*[1]árak!CF$2+CT25*[1]árak!CG$2+CU25*[1]árak!CH$2+CV25*[1]árak!CI$2+CW25*[1]árak!CJ$2+CX25*[1]árak!CK$2</f>
        <v>0</v>
      </c>
      <c r="CZ25" s="45">
        <f t="shared" si="1"/>
        <v>239679</v>
      </c>
    </row>
    <row r="26" spans="1:104" x14ac:dyDescent="0.25">
      <c r="A26" s="44" t="s">
        <v>113</v>
      </c>
      <c r="B26" s="44" t="s">
        <v>157</v>
      </c>
      <c r="C26" s="44" t="s">
        <v>158</v>
      </c>
      <c r="D26" s="44" t="s">
        <v>135</v>
      </c>
      <c r="E26" s="45">
        <f t="shared" si="0"/>
        <v>1044503</v>
      </c>
      <c r="F26" s="46"/>
      <c r="G26" s="46"/>
      <c r="H26" s="47"/>
      <c r="I26" s="48"/>
      <c r="J26" s="48"/>
      <c r="K26" s="49">
        <f>I26*[1]árak!A$2+J26*[1]árak!B$2</f>
        <v>0</v>
      </c>
      <c r="L26" s="48"/>
      <c r="M26" s="48"/>
      <c r="N26" s="48"/>
      <c r="O26" s="48"/>
      <c r="P26" s="50">
        <f>L26*[1]árak!C$2+M26*[1]árak!D$2+N26*[1]árak!E$2+O26*[1]árak!F$2</f>
        <v>0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>
        <v>1</v>
      </c>
      <c r="AD26" s="48"/>
      <c r="AE26" s="48"/>
      <c r="AF26" s="48"/>
      <c r="AG26" s="48"/>
      <c r="AH26" s="48"/>
      <c r="AI26" s="48">
        <v>1</v>
      </c>
      <c r="AJ26" s="48"/>
      <c r="AK26" s="51">
        <f>Q26*[1]árak!G$2+R26*[1]árak!H$2+S26*[1]árak!I$2+T26*[1]árak!J$2+U26*[1]árak!K$2+V26*[1]árak!L$2+W26*[1]árak!M$2+X26*[1]árak!N$2+Y26*[1]árak!O$2+Z26*[1]árak!P$2+AA26*[1]árak!Q$2+AB26*[1]árak!R$2+AC26*[1]árak!S$2+AD26*[1]árak!T$2+AE26*[1]árak!U$2+AF26*[1]árak!V$2+AG26*[1]árak!W$2+AH26*[1]árak!X$2+AI26*[1]árak!Y$2+AJ26*[1]árak!Z$2</f>
        <v>411508</v>
      </c>
      <c r="AL26" s="52">
        <v>1</v>
      </c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>
        <f>AL26*[1]árak!AA$2+AM26*[1]árak!AB$2+AN26*[1]árak!AC$2+AO26*[1]árak!AD$2+AP26*[1]árak!AE$2+AQ26*[1]árak!AF$2+'[1]2020'!AR26*[1]árak!AG$2+AS26*[1]árak!AH$2+AT26*[1]árak!AI$2+AU26*[1]árak!AJ$2+AV26*[1]árak!AK$2+AW26*[1]árak!AL$2+AX26*[1]árak!AM$2</f>
        <v>599115</v>
      </c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0">
        <f>AZ26*[1]árak!AN$2+BA26*[1]árak!AO$2+BB26*[1]árak!AP$2+BC26*[1]árak!AQ$2+BD26*[1]árak!AR$2+BE26*[1]árak!AS$2+BF26*[1]árak!AT$2+BG26*[1]árak!AU$2+BH26*[1]árak!AV$2+BI26*[1]árak!AW$2+BJ26*[1]árak!AX$2+BK26*[1]árak!AY$2+BL26*[1]árak!AZ$2+BM26*[1]árak!BA$2+BN26*[1]árak!BB$2+BO26*[1]árak!BC$2+BP26*[1]árak!BD$2+BQ26*[1]árak!BE$2+BR26*[1]árak!BF$2+BS26*[1]árak!BG$2+BT26*[1]árak!BH$2+BU26*[1]árak!BI$2+BV26*[1]árak!BJ$2+BW26*[1]árak!BK$2+BX26*[1]árak!BL$2+BY26*[1]árak!BM$2</f>
        <v>0</v>
      </c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>
        <v>1</v>
      </c>
      <c r="CT26" s="48"/>
      <c r="CU26" s="48"/>
      <c r="CV26" s="48"/>
      <c r="CW26" s="48"/>
      <c r="CX26" s="48"/>
      <c r="CY26" s="45">
        <f>CA26*[1]árak!BN$2+CB26*[1]árak!BO$2+CC26*[1]árak!BP$2+CD26*[1]árak!BQ$2+CE26*[1]árak!BR$2+CF26*[1]árak!BS$2+CG26*[1]árak!BT$2+CH26*[1]árak!BU$2+CI26*[1]árak!BV$2+CJ26*[1]árak!BW$2+CK26*[1]árak!BX$2+CL26*[1]árak!BY$2+CM26*[1]árak!BZ$2+CN26*[1]árak!CA$2+CO26*[1]árak!CB$2+CP26*[1]árak!CC$2+CQ26*[1]árak!CD$2+CR26*[1]árak!CE$2+CS26*[1]árak!CF$2+CT26*[1]árak!CG$2+CU26*[1]árak!CH$2+CV26*[1]árak!CI$2+CW26*[1]árak!CJ$2+CX26*[1]árak!CK$2</f>
        <v>33880</v>
      </c>
      <c r="CZ26" s="45">
        <f t="shared" si="1"/>
        <v>1044503</v>
      </c>
    </row>
    <row r="27" spans="1:104" x14ac:dyDescent="0.25">
      <c r="A27" s="44" t="s">
        <v>113</v>
      </c>
      <c r="B27" s="44" t="s">
        <v>159</v>
      </c>
      <c r="C27" s="44" t="s">
        <v>160</v>
      </c>
      <c r="D27" s="44" t="s">
        <v>135</v>
      </c>
      <c r="E27" s="45">
        <f t="shared" si="0"/>
        <v>771628</v>
      </c>
      <c r="F27" s="46">
        <v>299386</v>
      </c>
      <c r="G27" s="46"/>
      <c r="H27" s="47"/>
      <c r="I27" s="48">
        <v>1</v>
      </c>
      <c r="J27" s="48">
        <v>3</v>
      </c>
      <c r="K27" s="49">
        <f>I27*[1]árak!A$2+J27*[1]árak!B$2</f>
        <v>21000</v>
      </c>
      <c r="L27" s="48"/>
      <c r="M27" s="48"/>
      <c r="N27" s="48"/>
      <c r="O27" s="48"/>
      <c r="P27" s="50">
        <f>L27*[1]árak!C$2+M27*[1]árak!D$2+N27*[1]árak!E$2+O27*[1]árak!F$2</f>
        <v>0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>
        <v>2</v>
      </c>
      <c r="AH27" s="48"/>
      <c r="AI27" s="48"/>
      <c r="AJ27" s="48"/>
      <c r="AK27" s="51">
        <f>Q27*[1]árak!G$2+R27*[1]árak!H$2+S27*[1]árak!I$2+T27*[1]árak!J$2+U27*[1]árak!K$2+V27*[1]árak!L$2+W27*[1]árak!M$2+X27*[1]árak!N$2+Y27*[1]árak!O$2+Z27*[1]árak!P$2+AA27*[1]árak!Q$2+AB27*[1]árak!R$2+AC27*[1]árak!S$2+AD27*[1]árak!T$2+AE27*[1]árak!U$2+AF27*[1]árak!V$2+AG27*[1]árak!W$2+AH27*[1]árak!X$2+AI27*[1]árak!Y$2+AJ27*[1]árak!Z$2</f>
        <v>85274</v>
      </c>
      <c r="AL27" s="52"/>
      <c r="AM27" s="52"/>
      <c r="AN27" s="52"/>
      <c r="AO27" s="52"/>
      <c r="AP27" s="52"/>
      <c r="AQ27" s="52"/>
      <c r="AR27" s="52">
        <v>1</v>
      </c>
      <c r="AS27" s="52"/>
      <c r="AT27" s="52"/>
      <c r="AU27" s="52"/>
      <c r="AV27" s="52">
        <v>2</v>
      </c>
      <c r="AW27" s="52"/>
      <c r="AX27" s="52"/>
      <c r="AY27" s="53">
        <f>AL27*[1]árak!AA$2+AM27*[1]árak!AB$2+AN27*[1]árak!AC$2+AO27*[1]árak!AD$2+AP27*[1]árak!AE$2+AQ27*[1]árak!AF$2+'[1]2020'!AR27*[1]árak!AG$2+AS27*[1]árak!AH$2+AT27*[1]árak!AI$2+AU27*[1]árak!AJ$2+AV27*[1]árak!AK$2+AW27*[1]árak!AL$2+AX27*[1]árak!AM$2</f>
        <v>15602</v>
      </c>
      <c r="AZ27" s="54">
        <v>1</v>
      </c>
      <c r="BA27" s="54"/>
      <c r="BB27" s="54"/>
      <c r="BC27" s="54"/>
      <c r="BD27" s="54"/>
      <c r="BE27" s="54">
        <v>1</v>
      </c>
      <c r="BF27" s="54"/>
      <c r="BG27" s="54"/>
      <c r="BH27" s="54"/>
      <c r="BI27" s="54"/>
      <c r="BJ27" s="54"/>
      <c r="BK27" s="54"/>
      <c r="BL27" s="54">
        <v>2</v>
      </c>
      <c r="BM27" s="54">
        <v>2</v>
      </c>
      <c r="BN27" s="54">
        <v>1</v>
      </c>
      <c r="BO27" s="54"/>
      <c r="BP27" s="54"/>
      <c r="BQ27" s="54"/>
      <c r="BR27" s="54"/>
      <c r="BS27" s="54"/>
      <c r="BT27" s="54"/>
      <c r="BU27" s="54"/>
      <c r="BV27" s="54"/>
      <c r="BW27" s="54"/>
      <c r="BX27" s="54">
        <v>2</v>
      </c>
      <c r="BY27" s="54"/>
      <c r="BZ27" s="50">
        <f>AZ27*[1]árak!AN$2+BA27*[1]árak!AO$2+BB27*[1]árak!AP$2+BC27*[1]árak!AQ$2+BD27*[1]árak!AR$2+BE27*[1]árak!AS$2+BF27*[1]árak!AT$2+BG27*[1]árak!AU$2+BH27*[1]árak!AV$2+BI27*[1]árak!AW$2+BJ27*[1]árak!AX$2+BK27*[1]árak!AY$2+BL27*[1]árak!AZ$2+BM27*[1]árak!BA$2+BN27*[1]árak!BB$2+BO27*[1]árak!BC$2+BP27*[1]árak!BD$2+BQ27*[1]árak!BE$2+BR27*[1]árak!BF$2+BS27*[1]árak!BG$2+BT27*[1]árak!BH$2+BU27*[1]árak!BI$2+BV27*[1]árak!BJ$2+BW27*[1]árak!BK$2+BX27*[1]árak!BL$2+BY27*[1]árak!BM$2</f>
        <v>276923</v>
      </c>
      <c r="CA27" s="48">
        <v>3</v>
      </c>
      <c r="CB27" s="48"/>
      <c r="CC27" s="48"/>
      <c r="CD27" s="48"/>
      <c r="CE27" s="48"/>
      <c r="CF27" s="48"/>
      <c r="CG27" s="48">
        <v>1</v>
      </c>
      <c r="CH27" s="48"/>
      <c r="CI27" s="48"/>
      <c r="CJ27" s="48"/>
      <c r="CK27" s="48"/>
      <c r="CL27" s="48"/>
      <c r="CM27" s="48"/>
      <c r="CN27" s="48"/>
      <c r="CO27" s="48">
        <v>1</v>
      </c>
      <c r="CP27" s="48"/>
      <c r="CQ27" s="48"/>
      <c r="CR27" s="48"/>
      <c r="CS27" s="48"/>
      <c r="CT27" s="48"/>
      <c r="CU27" s="48"/>
      <c r="CV27" s="48"/>
      <c r="CW27" s="48"/>
      <c r="CX27" s="48"/>
      <c r="CY27" s="45">
        <f>CA27*[1]árak!BN$2+CB27*[1]árak!BO$2+CC27*[1]árak!BP$2+CD27*[1]árak!BQ$2+CE27*[1]árak!BR$2+CF27*[1]árak!BS$2+CG27*[1]árak!BT$2+CH27*[1]árak!BU$2+CI27*[1]árak!BV$2+CJ27*[1]árak!BW$2+CK27*[1]árak!BX$2+CL27*[1]árak!BY$2+CM27*[1]árak!BZ$2+CN27*[1]árak!CA$2+CO27*[1]árak!CB$2+CP27*[1]árak!CC$2+CQ27*[1]árak!CD$2+CR27*[1]árak!CE$2+CS27*[1]árak!CF$2+CT27*[1]árak!CG$2+CU27*[1]árak!CH$2+CV27*[1]árak!CI$2+CW27*[1]árak!CJ$2+CX27*[1]árak!CK$2</f>
        <v>73443</v>
      </c>
      <c r="CZ27" s="45">
        <f t="shared" si="1"/>
        <v>451242</v>
      </c>
    </row>
    <row r="28" spans="1:104" x14ac:dyDescent="0.25">
      <c r="A28" s="44" t="s">
        <v>113</v>
      </c>
      <c r="B28" s="44" t="s">
        <v>161</v>
      </c>
      <c r="C28" s="44" t="s">
        <v>162</v>
      </c>
      <c r="D28" s="44" t="s">
        <v>135</v>
      </c>
      <c r="E28" s="45">
        <f t="shared" si="0"/>
        <v>1081048</v>
      </c>
      <c r="F28" s="46"/>
      <c r="G28" s="46"/>
      <c r="H28" s="47"/>
      <c r="I28" s="48"/>
      <c r="J28" s="48"/>
      <c r="K28" s="49">
        <f>I28*[1]árak!A$2+J28*[1]árak!B$2</f>
        <v>0</v>
      </c>
      <c r="L28" s="48"/>
      <c r="M28" s="48"/>
      <c r="N28" s="48"/>
      <c r="O28" s="48"/>
      <c r="P28" s="50">
        <f>L28*[1]árak!C$2+M28*[1]árak!D$2+N28*[1]árak!E$2+O28*[1]árak!F$2</f>
        <v>0</v>
      </c>
      <c r="Q28" s="48"/>
      <c r="R28" s="48"/>
      <c r="S28" s="48">
        <v>3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>
        <v>1</v>
      </c>
      <c r="AJ28" s="48"/>
      <c r="AK28" s="51">
        <f>Q28*[1]árak!G$2+R28*[1]árak!H$2+S28*[1]árak!I$2+T28*[1]árak!J$2+U28*[1]árak!K$2+V28*[1]árak!L$2+W28*[1]árak!M$2+X28*[1]árak!N$2+Y28*[1]árak!O$2+Z28*[1]árak!P$2+AA28*[1]árak!Q$2+AB28*[1]árak!R$2+AC28*[1]árak!S$2+AD28*[1]árak!T$2+AE28*[1]árak!U$2+AF28*[1]árak!V$2+AG28*[1]árak!W$2+AH28*[1]árak!X$2+AI28*[1]árak!Y$2+AJ28*[1]árak!Z$2</f>
        <v>1081048</v>
      </c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>
        <f>AL28*[1]árak!AA$2+AM28*[1]árak!AB$2+AN28*[1]árak!AC$2+AO28*[1]árak!AD$2+AP28*[1]árak!AE$2+AQ28*[1]árak!AF$2+'[1]2020'!AR28*[1]árak!AG$2+AS28*[1]árak!AH$2+AT28*[1]árak!AI$2+AU28*[1]árak!AJ$2+AV28*[1]árak!AK$2+AW28*[1]árak!AL$2+AX28*[1]árak!AM$2</f>
        <v>0</v>
      </c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0">
        <f>AZ28*[1]árak!AN$2+BA28*[1]árak!AO$2+BB28*[1]árak!AP$2+BC28*[1]árak!AQ$2+BD28*[1]árak!AR$2+BE28*[1]árak!AS$2+BF28*[1]árak!AT$2+BG28*[1]árak!AU$2+BH28*[1]árak!AV$2+BI28*[1]árak!AW$2+BJ28*[1]árak!AX$2+BK28*[1]árak!AY$2+BL28*[1]árak!AZ$2+BM28*[1]árak!BA$2+BN28*[1]árak!BB$2+BO28*[1]árak!BC$2+BP28*[1]árak!BD$2+BQ28*[1]árak!BE$2+BR28*[1]árak!BF$2+BS28*[1]árak!BG$2+BT28*[1]árak!BH$2+BU28*[1]árak!BI$2+BV28*[1]árak!BJ$2+BW28*[1]árak!BK$2+BX28*[1]árak!BL$2+BY28*[1]árak!BM$2</f>
        <v>0</v>
      </c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5">
        <f>CA28*[1]árak!BN$2+CB28*[1]árak!BO$2+CC28*[1]árak!BP$2+CD28*[1]árak!BQ$2+CE28*[1]árak!BR$2+CF28*[1]árak!BS$2+CG28*[1]árak!BT$2+CH28*[1]árak!BU$2+CI28*[1]árak!BV$2+CJ28*[1]árak!BW$2+CK28*[1]árak!BX$2+CL28*[1]árak!BY$2+CM28*[1]árak!BZ$2+CN28*[1]árak!CA$2+CO28*[1]árak!CB$2+CP28*[1]árak!CC$2+CQ28*[1]árak!CD$2+CR28*[1]árak!CE$2+CS28*[1]árak!CF$2+CT28*[1]árak!CG$2+CU28*[1]árak!CH$2+CV28*[1]árak!CI$2+CW28*[1]árak!CJ$2+CX28*[1]árak!CK$2</f>
        <v>0</v>
      </c>
      <c r="CZ28" s="45">
        <f t="shared" si="1"/>
        <v>1081048</v>
      </c>
    </row>
    <row r="29" spans="1:104" x14ac:dyDescent="0.25">
      <c r="A29" s="44" t="s">
        <v>113</v>
      </c>
      <c r="B29" s="44" t="s">
        <v>163</v>
      </c>
      <c r="C29" s="44" t="s">
        <v>164</v>
      </c>
      <c r="D29" s="44" t="s">
        <v>165</v>
      </c>
      <c r="E29" s="45">
        <f t="shared" si="0"/>
        <v>261902</v>
      </c>
      <c r="F29" s="46"/>
      <c r="G29" s="46"/>
      <c r="H29" s="47"/>
      <c r="I29" s="48"/>
      <c r="J29" s="48"/>
      <c r="K29" s="49">
        <f>I29*[1]árak!A$2+J29*[1]árak!B$2</f>
        <v>0</v>
      </c>
      <c r="L29" s="48"/>
      <c r="M29" s="48"/>
      <c r="N29" s="48"/>
      <c r="O29" s="48"/>
      <c r="P29" s="50">
        <f>L29*[1]árak!C$2+M29*[1]árak!D$2+N29*[1]árak!E$2+O29*[1]árak!F$2</f>
        <v>0</v>
      </c>
      <c r="Q29" s="48"/>
      <c r="R29" s="48"/>
      <c r="S29" s="48"/>
      <c r="T29" s="48"/>
      <c r="U29" s="48"/>
      <c r="V29" s="48"/>
      <c r="W29" s="48"/>
      <c r="X29" s="48"/>
      <c r="Y29" s="48"/>
      <c r="Z29" s="48">
        <v>2</v>
      </c>
      <c r="AA29" s="48"/>
      <c r="AB29" s="48"/>
      <c r="AC29" s="48"/>
      <c r="AD29" s="48"/>
      <c r="AE29" s="48"/>
      <c r="AF29" s="48"/>
      <c r="AG29" s="48">
        <v>2</v>
      </c>
      <c r="AH29" s="48"/>
      <c r="AI29" s="48"/>
      <c r="AJ29" s="48"/>
      <c r="AK29" s="51">
        <f>Q29*[1]árak!G$2+R29*[1]árak!H$2+S29*[1]árak!I$2+T29*[1]árak!J$2+U29*[1]árak!K$2+V29*[1]árak!L$2+W29*[1]árak!M$2+X29*[1]árak!N$2+Y29*[1]árak!O$2+Z29*[1]árak!P$2+AA29*[1]árak!Q$2+AB29*[1]árak!R$2+AC29*[1]árak!S$2+AD29*[1]árak!T$2+AE29*[1]árak!U$2+AF29*[1]árak!V$2+AG29*[1]árak!W$2+AH29*[1]árak!X$2+AI29*[1]árak!Y$2+AJ29*[1]árak!Z$2</f>
        <v>187664</v>
      </c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>
        <f>AL29*[1]árak!AA$2+AM29*[1]árak!AB$2+AN29*[1]árak!AC$2+AO29*[1]árak!AD$2+AP29*[1]árak!AE$2+AQ29*[1]árak!AF$2+'[1]2020'!AR29*[1]árak!AG$2+AS29*[1]árak!AH$2+AT29*[1]árak!AI$2+AU29*[1]árak!AJ$2+AV29*[1]árak!AK$2+AW29*[1]árak!AL$2+AX29*[1]árak!AM$2</f>
        <v>0</v>
      </c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>
        <v>1</v>
      </c>
      <c r="BP29" s="54">
        <v>1</v>
      </c>
      <c r="BQ29" s="54"/>
      <c r="BR29" s="54"/>
      <c r="BS29" s="54"/>
      <c r="BT29" s="54"/>
      <c r="BU29" s="54">
        <v>1</v>
      </c>
      <c r="BV29" s="54"/>
      <c r="BW29" s="54"/>
      <c r="BX29" s="54"/>
      <c r="BY29" s="54"/>
      <c r="BZ29" s="50">
        <f>AZ29*[1]árak!AN$2+BA29*[1]árak!AO$2+BB29*[1]árak!AP$2+BC29*[1]árak!AQ$2+BD29*[1]árak!AR$2+BE29*[1]árak!AS$2+BF29*[1]árak!AT$2+BG29*[1]árak!AU$2+BH29*[1]árak!AV$2+BI29*[1]árak!AW$2+BJ29*[1]árak!AX$2+BK29*[1]árak!AY$2+BL29*[1]árak!AZ$2+BM29*[1]árak!BA$2+BN29*[1]árak!BB$2+BO29*[1]árak!BC$2+BP29*[1]árak!BD$2+BQ29*[1]árak!BE$2+BR29*[1]árak!BF$2+BS29*[1]árak!BG$2+BT29*[1]árak!BH$2+BU29*[1]árak!BI$2+BV29*[1]árak!BJ$2+BW29*[1]árak!BK$2+BX29*[1]árak!BL$2+BY29*[1]árak!BM$2</f>
        <v>24284</v>
      </c>
      <c r="CA29" s="48"/>
      <c r="CB29" s="48"/>
      <c r="CC29" s="48"/>
      <c r="CD29" s="48"/>
      <c r="CE29" s="48"/>
      <c r="CF29" s="48"/>
      <c r="CG29" s="48"/>
      <c r="CH29" s="48"/>
      <c r="CI29" s="48">
        <v>1</v>
      </c>
      <c r="CJ29" s="48"/>
      <c r="CK29" s="48"/>
      <c r="CL29" s="48"/>
      <c r="CM29" s="48"/>
      <c r="CN29" s="48"/>
      <c r="CO29" s="48">
        <v>1</v>
      </c>
      <c r="CP29" s="48"/>
      <c r="CQ29" s="48"/>
      <c r="CR29" s="48"/>
      <c r="CS29" s="48"/>
      <c r="CT29" s="48"/>
      <c r="CU29" s="48"/>
      <c r="CV29" s="48"/>
      <c r="CW29" s="48"/>
      <c r="CX29" s="48"/>
      <c r="CY29" s="45">
        <f>CA29*[1]árak!BN$2+CB29*[1]árak!BO$2+CC29*[1]árak!BP$2+CD29*[1]árak!BQ$2+CE29*[1]árak!BR$2+CF29*[1]árak!BS$2+CG29*[1]árak!BT$2+CH29*[1]árak!BU$2+CI29*[1]árak!BV$2+CJ29*[1]árak!BW$2+CK29*[1]árak!BX$2+CL29*[1]árak!BY$2+CM29*[1]árak!BZ$2+CN29*[1]árak!CA$2+CO29*[1]árak!CB$2+CP29*[1]árak!CC$2+CQ29*[1]árak!CD$2+CR29*[1]árak!CE$2+CS29*[1]árak!CF$2+CT29*[1]árak!CG$2+CU29*[1]árak!CH$2+CV29*[1]árak!CI$2+CW29*[1]árak!CJ$2+CX29*[1]árak!CK$2</f>
        <v>49954</v>
      </c>
      <c r="CZ29" s="45">
        <f t="shared" si="1"/>
        <v>261902</v>
      </c>
    </row>
    <row r="30" spans="1:104" x14ac:dyDescent="0.25">
      <c r="A30" s="44" t="s">
        <v>113</v>
      </c>
      <c r="B30" s="44" t="s">
        <v>166</v>
      </c>
      <c r="C30" s="44" t="s">
        <v>167</v>
      </c>
      <c r="D30" s="44" t="s">
        <v>165</v>
      </c>
      <c r="E30" s="45">
        <f t="shared" si="0"/>
        <v>1058475</v>
      </c>
      <c r="F30" s="46">
        <v>426912</v>
      </c>
      <c r="G30" s="46"/>
      <c r="H30" s="47"/>
      <c r="I30" s="48"/>
      <c r="J30" s="48"/>
      <c r="K30" s="49">
        <f>I30*[1]árak!A$2+J30*[1]árak!B$2</f>
        <v>0</v>
      </c>
      <c r="L30" s="48"/>
      <c r="M30" s="48"/>
      <c r="N30" s="48"/>
      <c r="O30" s="48"/>
      <c r="P30" s="50">
        <f>L30*[1]árak!C$2+M30*[1]árak!D$2+N30*[1]árak!E$2+O30*[1]árak!F$2</f>
        <v>0</v>
      </c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>
        <v>2</v>
      </c>
      <c r="AD30" s="48"/>
      <c r="AE30" s="48"/>
      <c r="AF30" s="48"/>
      <c r="AG30" s="48"/>
      <c r="AH30" s="48"/>
      <c r="AI30" s="48"/>
      <c r="AJ30" s="48"/>
      <c r="AK30" s="51">
        <f>Q30*[1]árak!G$2+R30*[1]árak!H$2+S30*[1]árak!I$2+T30*[1]árak!J$2+U30*[1]árak!K$2+V30*[1]árak!L$2+W30*[1]árak!M$2+X30*[1]árak!N$2+Y30*[1]árak!O$2+Z30*[1]árak!P$2+AA30*[1]árak!Q$2+AB30*[1]árak!R$2+AC30*[1]árak!S$2+AD30*[1]árak!T$2+AE30*[1]árak!U$2+AF30*[1]árak!V$2+AG30*[1]árak!W$2+AH30*[1]árak!X$2+AI30*[1]árak!Y$2+AJ30*[1]árak!Z$2</f>
        <v>611886</v>
      </c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>
        <f>AL30*[1]árak!AA$2+AM30*[1]árak!AB$2+AN30*[1]árak!AC$2+AO30*[1]árak!AD$2+AP30*[1]árak!AE$2+AQ30*[1]árak!AF$2+'[1]2020'!AR30*[1]árak!AG$2+AS30*[1]árak!AH$2+AT30*[1]árak!AI$2+AU30*[1]árak!AJ$2+AV30*[1]árak!AK$2+AW30*[1]árak!AL$2+AX30*[1]árak!AM$2</f>
        <v>0</v>
      </c>
      <c r="AZ30" s="54"/>
      <c r="BA30" s="54"/>
      <c r="BB30" s="54"/>
      <c r="BC30" s="54"/>
      <c r="BD30" s="54"/>
      <c r="BE30" s="54">
        <v>1</v>
      </c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0">
        <f>AZ30*[1]árak!AN$2+BA30*[1]árak!AO$2+BB30*[1]árak!AP$2+BC30*[1]árak!AQ$2+BD30*[1]árak!AR$2+BE30*[1]árak!AS$2+BF30*[1]árak!AT$2+BG30*[1]árak!AU$2+BH30*[1]árak!AV$2+BI30*[1]árak!AW$2+BJ30*[1]árak!AX$2+BK30*[1]árak!AY$2+BL30*[1]árak!AZ$2+BM30*[1]árak!BA$2+BN30*[1]árak!BB$2+BO30*[1]árak!BC$2+BP30*[1]árak!BD$2+BQ30*[1]árak!BE$2+BR30*[1]árak!BF$2+BS30*[1]árak!BG$2+BT30*[1]árak!BH$2+BU30*[1]árak!BI$2+BV30*[1]árak!BJ$2+BW30*[1]árak!BK$2+BX30*[1]árak!BL$2+BY30*[1]árak!BM$2</f>
        <v>11998</v>
      </c>
      <c r="CA30" s="48"/>
      <c r="CB30" s="48"/>
      <c r="CC30" s="48"/>
      <c r="CD30" s="48"/>
      <c r="CE30" s="48"/>
      <c r="CF30" s="48"/>
      <c r="CG30" s="48"/>
      <c r="CH30" s="48">
        <v>1</v>
      </c>
      <c r="CI30" s="48">
        <v>1</v>
      </c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5">
        <f>CA30*[1]árak!BN$2+CB30*[1]árak!BO$2+CC30*[1]árak!BP$2+CD30*[1]árak!BQ$2+CE30*[1]árak!BR$2+CF30*[1]árak!BS$2+CG30*[1]árak!BT$2+CH30*[1]árak!BU$2+CI30*[1]árak!BV$2+CJ30*[1]árak!BW$2+CK30*[1]árak!BX$2+CL30*[1]árak!BY$2+CM30*[1]árak!BZ$2+CN30*[1]árak!CA$2+CO30*[1]árak!CB$2+CP30*[1]árak!CC$2+CQ30*[1]árak!CD$2+CR30*[1]árak!CE$2+CS30*[1]árak!CF$2+CT30*[1]árak!CG$2+CU30*[1]árak!CH$2+CV30*[1]árak!CI$2+CW30*[1]árak!CJ$2+CX30*[1]árak!CK$2</f>
        <v>7679</v>
      </c>
      <c r="CZ30" s="45">
        <f t="shared" si="1"/>
        <v>631563</v>
      </c>
    </row>
    <row r="31" spans="1:104" x14ac:dyDescent="0.25">
      <c r="A31" s="44" t="s">
        <v>113</v>
      </c>
      <c r="B31" s="44" t="s">
        <v>168</v>
      </c>
      <c r="C31" s="44" t="s">
        <v>169</v>
      </c>
      <c r="D31" s="44" t="s">
        <v>165</v>
      </c>
      <c r="E31" s="45">
        <f t="shared" si="0"/>
        <v>1069622</v>
      </c>
      <c r="F31" s="46"/>
      <c r="G31" s="46"/>
      <c r="H31" s="47"/>
      <c r="I31" s="48"/>
      <c r="J31" s="48"/>
      <c r="K31" s="49">
        <f>I31*[1]árak!A$2+J31*[1]árak!B$2</f>
        <v>0</v>
      </c>
      <c r="L31" s="48"/>
      <c r="M31" s="48"/>
      <c r="N31" s="48"/>
      <c r="O31" s="48"/>
      <c r="P31" s="50">
        <f>L31*[1]árak!C$2+M31*[1]árak!D$2+N31*[1]árak!E$2+O31*[1]árak!F$2</f>
        <v>0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>
        <v>1</v>
      </c>
      <c r="AD31" s="48"/>
      <c r="AE31" s="48">
        <v>3</v>
      </c>
      <c r="AF31" s="48"/>
      <c r="AG31" s="48"/>
      <c r="AH31" s="48">
        <v>3</v>
      </c>
      <c r="AI31" s="48"/>
      <c r="AJ31" s="48"/>
      <c r="AK31" s="51">
        <f>Q31*[1]árak!G$2+R31*[1]árak!H$2+S31*[1]árak!I$2+T31*[1]árak!J$2+U31*[1]árak!K$2+V31*[1]árak!L$2+W31*[1]árak!M$2+X31*[1]árak!N$2+Y31*[1]árak!O$2+Z31*[1]árak!P$2+AA31*[1]árak!Q$2+AB31*[1]árak!R$2+AC31*[1]árak!S$2+AD31*[1]árak!T$2+AE31*[1]árak!U$2+AF31*[1]árak!V$2+AG31*[1]árak!W$2+AH31*[1]árak!X$2+AI31*[1]árak!Y$2+AJ31*[1]árak!Z$2</f>
        <v>779172</v>
      </c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>
        <f>AL31*[1]árak!AA$2+AM31*[1]árak!AB$2+AN31*[1]árak!AC$2+AO31*[1]árak!AD$2+AP31*[1]árak!AE$2+AQ31*[1]árak!AF$2+'[1]2020'!AR31*[1]árak!AG$2+AS31*[1]árak!AH$2+AT31*[1]árak!AI$2+AU31*[1]árak!AJ$2+AV31*[1]árak!AK$2+AW31*[1]árak!AL$2+AX31*[1]árak!AM$2</f>
        <v>0</v>
      </c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0">
        <f>AZ31*[1]árak!AN$2+BA31*[1]árak!AO$2+BB31*[1]árak!AP$2+BC31*[1]árak!AQ$2+BD31*[1]árak!AR$2+BE31*[1]árak!AS$2+BF31*[1]árak!AT$2+BG31*[1]árak!AU$2+BH31*[1]árak!AV$2+BI31*[1]árak!AW$2+BJ31*[1]árak!AX$2+BK31*[1]árak!AY$2+BL31*[1]árak!AZ$2+BM31*[1]árak!BA$2+BN31*[1]árak!BB$2+BO31*[1]árak!BC$2+BP31*[1]árak!BD$2+BQ31*[1]árak!BE$2+BR31*[1]árak!BF$2+BS31*[1]árak!BG$2+BT31*[1]árak!BH$2+BU31*[1]árak!BI$2+BV31*[1]árak!BJ$2+BW31*[1]árak!BK$2+BX31*[1]árak!BL$2+BY31*[1]árak!BM$2</f>
        <v>0</v>
      </c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>
        <v>1</v>
      </c>
      <c r="CM31" s="48"/>
      <c r="CN31" s="48"/>
      <c r="CO31" s="48"/>
      <c r="CP31" s="48">
        <v>1</v>
      </c>
      <c r="CQ31" s="48"/>
      <c r="CR31" s="48">
        <v>3</v>
      </c>
      <c r="CS31" s="48"/>
      <c r="CT31" s="48"/>
      <c r="CU31" s="48"/>
      <c r="CV31" s="48"/>
      <c r="CW31" s="48"/>
      <c r="CX31" s="48"/>
      <c r="CY31" s="45">
        <f>CA31*[1]árak!BN$2+CB31*[1]árak!BO$2+CC31*[1]árak!BP$2+CD31*[1]árak!BQ$2+CE31*[1]árak!BR$2+CF31*[1]árak!BS$2+CG31*[1]árak!BT$2+CH31*[1]árak!BU$2+CI31*[1]árak!BV$2+CJ31*[1]árak!BW$2+CK31*[1]árak!BX$2+CL31*[1]árak!BY$2+CM31*[1]árak!BZ$2+CN31*[1]árak!CA$2+CO31*[1]árak!CB$2+CP31*[1]árak!CC$2+CQ31*[1]árak!CD$2+CR31*[1]árak!CE$2+CS31*[1]árak!CF$2+CT31*[1]árak!CG$2+CU31*[1]árak!CH$2+CV31*[1]árak!CI$2+CW31*[1]árak!CJ$2+CX31*[1]árak!CK$2</f>
        <v>290450</v>
      </c>
      <c r="CZ31" s="45">
        <f t="shared" si="1"/>
        <v>1069622</v>
      </c>
    </row>
    <row r="32" spans="1:104" x14ac:dyDescent="0.25">
      <c r="A32" s="44" t="s">
        <v>113</v>
      </c>
      <c r="B32" s="44" t="s">
        <v>170</v>
      </c>
      <c r="C32" s="44" t="s">
        <v>171</v>
      </c>
      <c r="D32" s="44" t="s">
        <v>165</v>
      </c>
      <c r="E32" s="45">
        <f t="shared" si="0"/>
        <v>1054846</v>
      </c>
      <c r="F32" s="46"/>
      <c r="G32" s="46">
        <v>706358</v>
      </c>
      <c r="H32" s="47"/>
      <c r="I32" s="48"/>
      <c r="J32" s="48"/>
      <c r="K32" s="49">
        <f>I32*[1]árak!A$2+J32*[1]árak!B$2</f>
        <v>0</v>
      </c>
      <c r="L32" s="48"/>
      <c r="M32" s="48"/>
      <c r="N32" s="48"/>
      <c r="O32" s="48"/>
      <c r="P32" s="50">
        <f>L32*[1]árak!C$2+M32*[1]árak!D$2+N32*[1]árak!E$2+O32*[1]árak!F$2</f>
        <v>0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>
        <v>1</v>
      </c>
      <c r="AE32" s="48"/>
      <c r="AF32" s="48"/>
      <c r="AG32" s="48"/>
      <c r="AH32" s="48"/>
      <c r="AI32" s="48"/>
      <c r="AJ32" s="48"/>
      <c r="AK32" s="51">
        <f>Q32*[1]árak!G$2+R32*[1]árak!H$2+S32*[1]árak!I$2+T32*[1]árak!J$2+U32*[1]árak!K$2+V32*[1]árak!L$2+W32*[1]árak!M$2+X32*[1]árak!N$2+Y32*[1]árak!O$2+Z32*[1]árak!P$2+AA32*[1]árak!Q$2+AB32*[1]árak!R$2+AC32*[1]árak!S$2+AD32*[1]árak!T$2+AE32*[1]árak!U$2+AF32*[1]árak!V$2+AG32*[1]árak!W$2+AH32*[1]árak!X$2+AI32*[1]árak!Y$2+AJ32*[1]árak!Z$2</f>
        <v>348488</v>
      </c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>
        <f>AL32*[1]árak!AA$2+AM32*[1]árak!AB$2+AN32*[1]árak!AC$2+AO32*[1]árak!AD$2+AP32*[1]árak!AE$2+AQ32*[1]árak!AF$2+'[1]2020'!AR32*[1]árak!AG$2+AS32*[1]árak!AH$2+AT32*[1]árak!AI$2+AU32*[1]árak!AJ$2+AV32*[1]árak!AK$2+AW32*[1]árak!AL$2+AX32*[1]árak!AM$2</f>
        <v>0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0">
        <f>AZ32*[1]árak!AN$2+BA32*[1]árak!AO$2+BB32*[1]árak!AP$2+BC32*[1]árak!AQ$2+BD32*[1]árak!AR$2+BE32*[1]árak!AS$2+BF32*[1]árak!AT$2+BG32*[1]árak!AU$2+BH32*[1]árak!AV$2+BI32*[1]árak!AW$2+BJ32*[1]árak!AX$2+BK32*[1]árak!AY$2+BL32*[1]árak!AZ$2+BM32*[1]árak!BA$2+BN32*[1]árak!BB$2+BO32*[1]árak!BC$2+BP32*[1]árak!BD$2+BQ32*[1]árak!BE$2+BR32*[1]árak!BF$2+BS32*[1]árak!BG$2+BT32*[1]árak!BH$2+BU32*[1]árak!BI$2+BV32*[1]árak!BJ$2+BW32*[1]árak!BK$2+BX32*[1]árak!BL$2+BY32*[1]árak!BM$2</f>
        <v>0</v>
      </c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5">
        <f>CA32*[1]árak!BN$2+CB32*[1]árak!BO$2+CC32*[1]árak!BP$2+CD32*[1]árak!BQ$2+CE32*[1]árak!BR$2+CF32*[1]árak!BS$2+CG32*[1]árak!BT$2+CH32*[1]árak!BU$2+CI32*[1]árak!BV$2+CJ32*[1]árak!BW$2+CK32*[1]árak!BX$2+CL32*[1]árak!BY$2+CM32*[1]árak!BZ$2+CN32*[1]árak!CA$2+CO32*[1]árak!CB$2+CP32*[1]árak!CC$2+CQ32*[1]árak!CD$2+CR32*[1]árak!CE$2+CS32*[1]árak!CF$2+CT32*[1]árak!CG$2+CU32*[1]árak!CH$2+CV32*[1]árak!CI$2+CW32*[1]árak!CJ$2+CX32*[1]árak!CK$2</f>
        <v>0</v>
      </c>
      <c r="CZ32" s="45">
        <f t="shared" si="1"/>
        <v>348488</v>
      </c>
    </row>
    <row r="33" spans="1:104" x14ac:dyDescent="0.25">
      <c r="A33" s="44" t="s">
        <v>113</v>
      </c>
      <c r="B33" s="44" t="s">
        <v>172</v>
      </c>
      <c r="C33" s="44" t="s">
        <v>173</v>
      </c>
      <c r="D33" s="44" t="s">
        <v>165</v>
      </c>
      <c r="E33" s="45">
        <f t="shared" si="0"/>
        <v>1064965</v>
      </c>
      <c r="F33" s="46"/>
      <c r="G33" s="46"/>
      <c r="H33" s="47"/>
      <c r="I33" s="48"/>
      <c r="J33" s="48"/>
      <c r="K33" s="49">
        <f>I33*[1]árak!A$2+J33*[1]árak!B$2</f>
        <v>0</v>
      </c>
      <c r="L33" s="48"/>
      <c r="M33" s="48"/>
      <c r="N33" s="48"/>
      <c r="O33" s="48"/>
      <c r="P33" s="50">
        <f>L33*[1]árak!C$2+M33*[1]árak!D$2+N33*[1]árak!E$2+O33*[1]árak!F$2</f>
        <v>0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>
        <v>3</v>
      </c>
      <c r="AD33" s="48"/>
      <c r="AE33" s="48"/>
      <c r="AF33" s="48"/>
      <c r="AG33" s="48">
        <v>2</v>
      </c>
      <c r="AH33" s="48"/>
      <c r="AI33" s="48"/>
      <c r="AJ33" s="48"/>
      <c r="AK33" s="51">
        <f>Q33*[1]árak!G$2+R33*[1]árak!H$2+S33*[1]árak!I$2+T33*[1]árak!J$2+U33*[1]árak!K$2+V33*[1]árak!L$2+W33*[1]árak!M$2+X33*[1]árak!N$2+Y33*[1]árak!O$2+Z33*[1]árak!P$2+AA33*[1]árak!Q$2+AB33*[1]árak!R$2+AC33*[1]árak!S$2+AD33*[1]árak!T$2+AE33*[1]árak!U$2+AF33*[1]árak!V$2+AG33*[1]árak!W$2+AH33*[1]árak!X$2+AI33*[1]árak!Y$2+AJ33*[1]árak!Z$2</f>
        <v>1003103</v>
      </c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>
        <f>AL33*[1]árak!AA$2+AM33*[1]árak!AB$2+AN33*[1]árak!AC$2+AO33*[1]árak!AD$2+AP33*[1]árak!AE$2+AQ33*[1]árak!AF$2+'[1]2020'!AR33*[1]árak!AG$2+AS33*[1]árak!AH$2+AT33*[1]árak!AI$2+AU33*[1]árak!AJ$2+AV33*[1]árak!AK$2+AW33*[1]árak!AL$2+AX33*[1]árak!AM$2</f>
        <v>0</v>
      </c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>
        <v>1</v>
      </c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0">
        <f>AZ33*[1]árak!AN$2+BA33*[1]árak!AO$2+BB33*[1]árak!AP$2+BC33*[1]árak!AQ$2+BD33*[1]árak!AR$2+BE33*[1]árak!AS$2+BF33*[1]árak!AT$2+BG33*[1]árak!AU$2+BH33*[1]árak!AV$2+BI33*[1]árak!AW$2+BJ33*[1]árak!AX$2+BK33*[1]árak!AY$2+BL33*[1]árak!AZ$2+BM33*[1]árak!BA$2+BN33*[1]árak!BB$2+BO33*[1]árak!BC$2+BP33*[1]árak!BD$2+BQ33*[1]árak!BE$2+BR33*[1]árak!BF$2+BS33*[1]árak!BG$2+BT33*[1]árak!BH$2+BU33*[1]árak!BI$2+BV33*[1]árak!BJ$2+BW33*[1]árak!BK$2+BX33*[1]árak!BL$2+BY33*[1]árak!BM$2</f>
        <v>16159</v>
      </c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>
        <v>1</v>
      </c>
      <c r="CP33" s="48"/>
      <c r="CQ33" s="48"/>
      <c r="CR33" s="48"/>
      <c r="CS33" s="48"/>
      <c r="CT33" s="48"/>
      <c r="CU33" s="48"/>
      <c r="CV33" s="48"/>
      <c r="CW33" s="48"/>
      <c r="CX33" s="48"/>
      <c r="CY33" s="45">
        <f>CA33*[1]árak!BN$2+CB33*[1]árak!BO$2+CC33*[1]árak!BP$2+CD33*[1]árak!BQ$2+CE33*[1]árak!BR$2+CF33*[1]árak!BS$2+CG33*[1]árak!BT$2+CH33*[1]árak!BU$2+CI33*[1]árak!BV$2+CJ33*[1]árak!BW$2+CK33*[1]árak!BX$2+CL33*[1]árak!BY$2+CM33*[1]árak!BZ$2+CN33*[1]árak!CA$2+CO33*[1]árak!CB$2+CP33*[1]árak!CC$2+CQ33*[1]árak!CD$2+CR33*[1]árak!CE$2+CS33*[1]árak!CF$2+CT33*[1]árak!CG$2+CU33*[1]árak!CH$2+CV33*[1]árak!CI$2+CW33*[1]árak!CJ$2+CX33*[1]árak!CK$2</f>
        <v>45703</v>
      </c>
      <c r="CZ33" s="45">
        <f t="shared" si="1"/>
        <v>1064965</v>
      </c>
    </row>
    <row r="34" spans="1:104" x14ac:dyDescent="0.25">
      <c r="A34" s="44" t="s">
        <v>113</v>
      </c>
      <c r="B34" s="44" t="s">
        <v>174</v>
      </c>
      <c r="C34" s="44" t="s">
        <v>175</v>
      </c>
      <c r="D34" s="44" t="s">
        <v>165</v>
      </c>
      <c r="E34" s="45">
        <f t="shared" si="0"/>
        <v>264045</v>
      </c>
      <c r="F34" s="46"/>
      <c r="G34" s="46"/>
      <c r="H34" s="47"/>
      <c r="I34" s="48"/>
      <c r="J34" s="48"/>
      <c r="K34" s="49">
        <f>I34*[1]árak!A$2+J34*[1]árak!B$2</f>
        <v>0</v>
      </c>
      <c r="L34" s="48"/>
      <c r="M34" s="48"/>
      <c r="N34" s="48"/>
      <c r="O34" s="48"/>
      <c r="P34" s="50">
        <f>L34*[1]árak!C$2+M34*[1]árak!D$2+N34*[1]árak!E$2+O34*[1]árak!F$2</f>
        <v>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51">
        <f>Q34*[1]árak!G$2+R34*[1]árak!H$2+S34*[1]árak!I$2+T34*[1]árak!J$2+U34*[1]árak!K$2+V34*[1]árak!L$2+W34*[1]árak!M$2+X34*[1]árak!N$2+Y34*[1]árak!O$2+Z34*[1]árak!P$2+AA34*[1]árak!Q$2+AB34*[1]árak!R$2+AC34*[1]árak!S$2+AD34*[1]árak!T$2+AE34*[1]árak!U$2+AF34*[1]árak!V$2+AG34*[1]árak!W$2+AH34*[1]árak!X$2+AI34*[1]árak!Y$2+AJ34*[1]árak!Z$2</f>
        <v>0</v>
      </c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>
        <v>3</v>
      </c>
      <c r="AW34" s="52"/>
      <c r="AX34" s="52"/>
      <c r="AY34" s="53">
        <f>AL34*[1]árak!AA$2+AM34*[1]árak!AB$2+AN34*[1]árak!AC$2+AO34*[1]árak!AD$2+AP34*[1]árak!AE$2+AQ34*[1]árak!AF$2+'[1]2020'!AR34*[1]árak!AG$2+AS34*[1]árak!AH$2+AT34*[1]árak!AI$2+AU34*[1]árak!AJ$2+AV34*[1]árak!AK$2+AW34*[1]árak!AL$2+AX34*[1]árak!AM$2</f>
        <v>23403</v>
      </c>
      <c r="AZ34" s="54"/>
      <c r="BA34" s="54"/>
      <c r="BB34" s="54"/>
      <c r="BC34" s="54"/>
      <c r="BD34" s="54"/>
      <c r="BE34" s="54">
        <v>1</v>
      </c>
      <c r="BF34" s="54"/>
      <c r="BG34" s="54"/>
      <c r="BH34" s="54"/>
      <c r="BI34" s="54"/>
      <c r="BJ34" s="54"/>
      <c r="BK34" s="54"/>
      <c r="BL34" s="54">
        <v>3</v>
      </c>
      <c r="BM34" s="54">
        <v>1</v>
      </c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0">
        <f>AZ34*[1]árak!AN$2+BA34*[1]árak!AO$2+BB34*[1]árak!AP$2+BC34*[1]árak!AQ$2+BD34*[1]árak!AR$2+BE34*[1]árak!AS$2+BF34*[1]árak!AT$2+BG34*[1]árak!AU$2+BH34*[1]árak!AV$2+BI34*[1]árak!AW$2+BJ34*[1]árak!AX$2+BK34*[1]árak!AY$2+BL34*[1]árak!AZ$2+BM34*[1]árak!BA$2+BN34*[1]árak!BB$2+BO34*[1]árak!BC$2+BP34*[1]árak!BD$2+BQ34*[1]árak!BE$2+BR34*[1]árak!BF$2+BS34*[1]árak!BG$2+BT34*[1]árak!BH$2+BU34*[1]árak!BI$2+BV34*[1]árak!BJ$2+BW34*[1]árak!BK$2+BX34*[1]árak!BL$2+BY34*[1]árak!BM$2</f>
        <v>127286</v>
      </c>
      <c r="CA34" s="48"/>
      <c r="CB34" s="48"/>
      <c r="CC34" s="48"/>
      <c r="CD34" s="48">
        <v>1</v>
      </c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>
        <v>1</v>
      </c>
      <c r="CQ34" s="48"/>
      <c r="CR34" s="48"/>
      <c r="CS34" s="48"/>
      <c r="CT34" s="48"/>
      <c r="CU34" s="48"/>
      <c r="CV34" s="48"/>
      <c r="CW34" s="48"/>
      <c r="CX34" s="48"/>
      <c r="CY34" s="45">
        <f>CA34*[1]árak!BN$2+CB34*[1]árak!BO$2+CC34*[1]árak!BP$2+CD34*[1]árak!BQ$2+CE34*[1]árak!BR$2+CF34*[1]árak!BS$2+CG34*[1]árak!BT$2+CH34*[1]árak!BU$2+CI34*[1]árak!BV$2+CJ34*[1]árak!BW$2+CK34*[1]árak!BX$2+CL34*[1]árak!BY$2+CM34*[1]árak!BZ$2+CN34*[1]árak!CA$2+CO34*[1]árak!CB$2+CP34*[1]árak!CC$2+CQ34*[1]árak!CD$2+CR34*[1]árak!CE$2+CS34*[1]árak!CF$2+CT34*[1]árak!CG$2+CU34*[1]árak!CH$2+CV34*[1]árak!CI$2+CW34*[1]árak!CJ$2+CX34*[1]árak!CK$2</f>
        <v>113356</v>
      </c>
      <c r="CZ34" s="45">
        <f t="shared" si="1"/>
        <v>264045</v>
      </c>
    </row>
    <row r="35" spans="1:104" x14ac:dyDescent="0.25">
      <c r="A35" s="44" t="s">
        <v>113</v>
      </c>
      <c r="B35" s="44" t="s">
        <v>176</v>
      </c>
      <c r="C35" s="44" t="s">
        <v>177</v>
      </c>
      <c r="D35" s="44" t="s">
        <v>165</v>
      </c>
      <c r="E35" s="45">
        <f t="shared" si="0"/>
        <v>236933</v>
      </c>
      <c r="F35" s="46"/>
      <c r="G35" s="46"/>
      <c r="H35" s="47"/>
      <c r="I35" s="48"/>
      <c r="J35" s="48"/>
      <c r="K35" s="49">
        <f>I35*[1]árak!A$2+J35*[1]árak!B$2</f>
        <v>0</v>
      </c>
      <c r="L35" s="48"/>
      <c r="M35" s="48"/>
      <c r="N35" s="48"/>
      <c r="O35" s="48"/>
      <c r="P35" s="50">
        <f>L35*[1]árak!C$2+M35*[1]árak!D$2+N35*[1]árak!E$2+O35*[1]árak!F$2</f>
        <v>0</v>
      </c>
      <c r="Q35" s="48"/>
      <c r="R35" s="48">
        <v>8</v>
      </c>
      <c r="S35" s="48"/>
      <c r="T35" s="48"/>
      <c r="U35" s="48"/>
      <c r="V35" s="48"/>
      <c r="W35" s="48"/>
      <c r="X35" s="48"/>
      <c r="Y35" s="48"/>
      <c r="Z35" s="48"/>
      <c r="AA35" s="48">
        <v>2</v>
      </c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Q35*[1]árak!G$2+R35*[1]árak!H$2+S35*[1]árak!I$2+T35*[1]árak!J$2+U35*[1]árak!K$2+V35*[1]árak!L$2+W35*[1]árak!M$2+X35*[1]árak!N$2+Y35*[1]árak!O$2+Z35*[1]árak!P$2+AA35*[1]árak!Q$2+AB35*[1]árak!R$2+AC35*[1]árak!S$2+AD35*[1]árak!T$2+AE35*[1]árak!U$2+AF35*[1]árak!V$2+AG35*[1]árak!W$2+AH35*[1]árak!X$2+AI35*[1]árak!Y$2+AJ35*[1]árak!Z$2</f>
        <v>39238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>
        <v>2</v>
      </c>
      <c r="AW35" s="52"/>
      <c r="AX35" s="52"/>
      <c r="AY35" s="53">
        <f>AL35*[1]árak!AA$2+AM35*[1]árak!AB$2+AN35*[1]árak!AC$2+AO35*[1]árak!AD$2+AP35*[1]árak!AE$2+AQ35*[1]árak!AF$2+'[1]2020'!AR35*[1]árak!AG$2+AS35*[1]árak!AH$2+AT35*[1]árak!AI$2+AU35*[1]árak!AJ$2+AV35*[1]árak!AK$2+AW35*[1]árak!AL$2+AX35*[1]árak!AM$2</f>
        <v>15602</v>
      </c>
      <c r="AZ35" s="54"/>
      <c r="BA35" s="54"/>
      <c r="BB35" s="54"/>
      <c r="BC35" s="54"/>
      <c r="BD35" s="54"/>
      <c r="BE35" s="54"/>
      <c r="BF35" s="54"/>
      <c r="BG35" s="54">
        <v>1</v>
      </c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0">
        <f>AZ35*[1]árak!AN$2+BA35*[1]árak!AO$2+BB35*[1]árak!AP$2+BC35*[1]árak!AQ$2+BD35*[1]árak!AR$2+BE35*[1]árak!AS$2+BF35*[1]árak!AT$2+BG35*[1]árak!AU$2+BH35*[1]árak!AV$2+BI35*[1]árak!AW$2+BJ35*[1]árak!AX$2+BK35*[1]árak!AY$2+BL35*[1]árak!AZ$2+BM35*[1]árak!BA$2+BN35*[1]árak!BB$2+BO35*[1]árak!BC$2+BP35*[1]árak!BD$2+BQ35*[1]árak!BE$2+BR35*[1]árak!BF$2+BS35*[1]árak!BG$2+BT35*[1]árak!BH$2+BU35*[1]árak!BI$2+BV35*[1]árak!BJ$2+BW35*[1]árak!BK$2+BX35*[1]árak!BL$2+BY35*[1]árak!BM$2</f>
        <v>89815</v>
      </c>
      <c r="CA35" s="48">
        <v>4</v>
      </c>
      <c r="CB35" s="48"/>
      <c r="CC35" s="48"/>
      <c r="CD35" s="48"/>
      <c r="CE35" s="48">
        <v>1</v>
      </c>
      <c r="CF35" s="48"/>
      <c r="CG35" s="48"/>
      <c r="CH35" s="48"/>
      <c r="CI35" s="48"/>
      <c r="CJ35" s="48">
        <v>2</v>
      </c>
      <c r="CK35" s="48"/>
      <c r="CL35" s="48"/>
      <c r="CM35" s="48"/>
      <c r="CN35" s="48">
        <v>2</v>
      </c>
      <c r="CO35" s="48"/>
      <c r="CP35" s="48"/>
      <c r="CQ35" s="48"/>
      <c r="CR35" s="48"/>
      <c r="CS35" s="48"/>
      <c r="CT35" s="48"/>
      <c r="CU35" s="48"/>
      <c r="CV35" s="48">
        <v>10</v>
      </c>
      <c r="CW35" s="48"/>
      <c r="CX35" s="48"/>
      <c r="CY35" s="45">
        <f>CA35*[1]árak!BN$2+CB35*[1]árak!BO$2+CC35*[1]árak!BP$2+CD35*[1]árak!BQ$2+CE35*[1]árak!BR$2+CF35*[1]árak!BS$2+CG35*[1]árak!BT$2+CH35*[1]árak!BU$2+CI35*[1]árak!BV$2+CJ35*[1]árak!BW$2+CK35*[1]árak!BX$2+CL35*[1]árak!BY$2+CM35*[1]árak!BZ$2+CN35*[1]árak!CA$2+CO35*[1]árak!CB$2+CP35*[1]árak!CC$2+CQ35*[1]árak!CD$2+CR35*[1]árak!CE$2+CS35*[1]árak!CF$2+CT35*[1]árak!CG$2+CU35*[1]árak!CH$2+CV35*[1]árak!CI$2+CW35*[1]árak!CJ$2+CX35*[1]árak!CK$2</f>
        <v>92278</v>
      </c>
      <c r="CZ35" s="45">
        <f t="shared" si="1"/>
        <v>236933</v>
      </c>
    </row>
    <row r="36" spans="1:104" x14ac:dyDescent="0.25">
      <c r="A36" s="44" t="s">
        <v>113</v>
      </c>
      <c r="B36" s="44" t="s">
        <v>178</v>
      </c>
      <c r="C36" s="44" t="s">
        <v>179</v>
      </c>
      <c r="D36" s="44" t="s">
        <v>165</v>
      </c>
      <c r="E36" s="45">
        <f t="shared" si="0"/>
        <v>1058743</v>
      </c>
      <c r="F36" s="46">
        <v>250000</v>
      </c>
      <c r="G36" s="46">
        <v>264287</v>
      </c>
      <c r="H36" s="47"/>
      <c r="I36" s="48">
        <v>8</v>
      </c>
      <c r="J36" s="48"/>
      <c r="K36" s="49">
        <f>I36*[1]árak!A$2+J36*[1]árak!B$2</f>
        <v>24000</v>
      </c>
      <c r="L36" s="48"/>
      <c r="M36" s="48"/>
      <c r="N36" s="48"/>
      <c r="O36" s="48"/>
      <c r="P36" s="50">
        <f>L36*[1]árak!C$2+M36*[1]árak!D$2+N36*[1]árak!E$2+O36*[1]árak!F$2</f>
        <v>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>
        <v>4</v>
      </c>
      <c r="AF36" s="48"/>
      <c r="AG36" s="48">
        <v>4</v>
      </c>
      <c r="AH36" s="48"/>
      <c r="AI36" s="48"/>
      <c r="AJ36" s="48"/>
      <c r="AK36" s="51">
        <f>Q36*[1]árak!G$2+R36*[1]árak!H$2+S36*[1]árak!I$2+T36*[1]árak!J$2+U36*[1]árak!K$2+V36*[1]árak!L$2+W36*[1]árak!M$2+X36*[1]árak!N$2+Y36*[1]árak!O$2+Z36*[1]árak!P$2+AA36*[1]árak!Q$2+AB36*[1]árak!R$2+AC36*[1]árak!S$2+AD36*[1]árak!T$2+AE36*[1]árak!U$2+AF36*[1]árak!V$2+AG36*[1]árak!W$2+AH36*[1]árak!X$2+AI36*[1]árak!Y$2+AJ36*[1]árak!Z$2</f>
        <v>455356</v>
      </c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>
        <f>AL36*[1]árak!AA$2+AM36*[1]árak!AB$2+AN36*[1]árak!AC$2+AO36*[1]árak!AD$2+AP36*[1]árak!AE$2+AQ36*[1]árak!AF$2+'[1]2020'!AR36*[1]árak!AG$2+AS36*[1]árak!AH$2+AT36*[1]árak!AI$2+AU36*[1]árak!AJ$2+AV36*[1]árak!AK$2+AW36*[1]árak!AL$2+AX36*[1]árak!AM$2</f>
        <v>0</v>
      </c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0">
        <f>AZ36*[1]árak!AN$2+BA36*[1]árak!AO$2+BB36*[1]árak!AP$2+BC36*[1]árak!AQ$2+BD36*[1]árak!AR$2+BE36*[1]árak!AS$2+BF36*[1]árak!AT$2+BG36*[1]árak!AU$2+BH36*[1]árak!AV$2+BI36*[1]árak!AW$2+BJ36*[1]árak!AX$2+BK36*[1]árak!AY$2+BL36*[1]árak!AZ$2+BM36*[1]árak!BA$2+BN36*[1]árak!BB$2+BO36*[1]árak!BC$2+BP36*[1]árak!BD$2+BQ36*[1]árak!BE$2+BR36*[1]árak!BF$2+BS36*[1]árak!BG$2+BT36*[1]árak!BH$2+BU36*[1]árak!BI$2+BV36*[1]árak!BJ$2+BW36*[1]árak!BK$2+BX36*[1]árak!BL$2+BY36*[1]árak!BM$2</f>
        <v>0</v>
      </c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>
        <v>3</v>
      </c>
      <c r="CU36" s="48"/>
      <c r="CV36" s="48"/>
      <c r="CW36" s="48"/>
      <c r="CX36" s="48"/>
      <c r="CY36" s="45">
        <f>CA36*[1]árak!BN$2+CB36*[1]árak!BO$2+CC36*[1]árak!BP$2+CD36*[1]árak!BQ$2+CE36*[1]árak!BR$2+CF36*[1]árak!BS$2+CG36*[1]árak!BT$2+CH36*[1]árak!BU$2+CI36*[1]árak!BV$2+CJ36*[1]árak!BW$2+CK36*[1]árak!BX$2+CL36*[1]árak!BY$2+CM36*[1]árak!BZ$2+CN36*[1]árak!CA$2+CO36*[1]árak!CB$2+CP36*[1]árak!CC$2+CQ36*[1]árak!CD$2+CR36*[1]árak!CE$2+CS36*[1]árak!CF$2+CT36*[1]árak!CG$2+CU36*[1]árak!CH$2+CV36*[1]árak!CI$2+CW36*[1]árak!CJ$2+CX36*[1]árak!CK$2</f>
        <v>65100</v>
      </c>
      <c r="CZ36" s="45">
        <f t="shared" si="1"/>
        <v>520456</v>
      </c>
    </row>
    <row r="37" spans="1:104" x14ac:dyDescent="0.25">
      <c r="A37" s="44" t="s">
        <v>113</v>
      </c>
      <c r="B37" s="44" t="s">
        <v>180</v>
      </c>
      <c r="C37" s="44" t="s">
        <v>181</v>
      </c>
      <c r="D37" s="44" t="s">
        <v>165</v>
      </c>
      <c r="E37" s="45">
        <f t="shared" si="0"/>
        <v>1061438</v>
      </c>
      <c r="F37" s="46">
        <v>580000</v>
      </c>
      <c r="G37" s="46"/>
      <c r="H37" s="47"/>
      <c r="I37" s="48"/>
      <c r="J37" s="48"/>
      <c r="K37" s="49">
        <f>I37*[1]árak!A$2+J37*[1]árak!B$2</f>
        <v>0</v>
      </c>
      <c r="L37" s="48"/>
      <c r="M37" s="48"/>
      <c r="N37" s="48"/>
      <c r="O37" s="48"/>
      <c r="P37" s="50">
        <f>L37*[1]árak!C$2+M37*[1]árak!D$2+N37*[1]árak!E$2+O37*[1]árak!F$2</f>
        <v>0</v>
      </c>
      <c r="Q37" s="48"/>
      <c r="R37" s="48">
        <v>3</v>
      </c>
      <c r="S37" s="48"/>
      <c r="T37" s="48"/>
      <c r="U37" s="48"/>
      <c r="V37" s="48"/>
      <c r="W37" s="48"/>
      <c r="X37" s="48"/>
      <c r="Y37" s="48"/>
      <c r="Z37" s="48"/>
      <c r="AA37" s="48"/>
      <c r="AB37" s="48">
        <v>18</v>
      </c>
      <c r="AC37" s="48"/>
      <c r="AD37" s="48"/>
      <c r="AE37" s="48"/>
      <c r="AF37" s="48">
        <v>3</v>
      </c>
      <c r="AG37" s="48">
        <v>2</v>
      </c>
      <c r="AH37" s="48"/>
      <c r="AI37" s="48"/>
      <c r="AJ37" s="48"/>
      <c r="AK37" s="51">
        <f>Q37*[1]árak!G$2+R37*[1]árak!H$2+S37*[1]árak!I$2+T37*[1]árak!J$2+U37*[1]árak!K$2+V37*[1]árak!L$2+W37*[1]árak!M$2+X37*[1]árak!N$2+Y37*[1]árak!O$2+Z37*[1]árak!P$2+AA37*[1]árak!Q$2+AB37*[1]árak!R$2+AC37*[1]árak!S$2+AD37*[1]árak!T$2+AE37*[1]árak!U$2+AF37*[1]árak!V$2+AG37*[1]árak!W$2+AH37*[1]árak!X$2+AI37*[1]árak!Y$2+AJ37*[1]árak!Z$2</f>
        <v>144158</v>
      </c>
      <c r="AL37" s="52"/>
      <c r="AM37" s="52"/>
      <c r="AN37" s="52"/>
      <c r="AO37" s="52"/>
      <c r="AP37" s="52"/>
      <c r="AQ37" s="52">
        <v>1</v>
      </c>
      <c r="AR37" s="52"/>
      <c r="AS37" s="52"/>
      <c r="AT37" s="52"/>
      <c r="AU37" s="52"/>
      <c r="AV37" s="52"/>
      <c r="AW37" s="52"/>
      <c r="AX37" s="52"/>
      <c r="AY37" s="53">
        <f>AL37*[1]árak!AA$2+AM37*[1]árak!AB$2+AN37*[1]árak!AC$2+AO37*[1]árak!AD$2+AP37*[1]árak!AE$2+AQ37*[1]árak!AF$2+'[1]2020'!AR37*[1]árak!AG$2+AS37*[1]árak!AH$2+AT37*[1]árak!AI$2+AU37*[1]árak!AJ$2+AV37*[1]árak!AK$2+AW37*[1]árak!AL$2+AX37*[1]árak!AM$2</f>
        <v>247960</v>
      </c>
      <c r="AZ37" s="54"/>
      <c r="BA37" s="54"/>
      <c r="BB37" s="54"/>
      <c r="BC37" s="54"/>
      <c r="BD37" s="54">
        <v>1</v>
      </c>
      <c r="BE37" s="54">
        <v>1</v>
      </c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0">
        <f>AZ37*[1]árak!AN$2+BA37*[1]árak!AO$2+BB37*[1]árak!AP$2+BC37*[1]árak!AQ$2+BD37*[1]árak!AR$2+BE37*[1]árak!AS$2+BF37*[1]árak!AT$2+BG37*[1]árak!AU$2+BH37*[1]árak!AV$2+BI37*[1]árak!AW$2+BJ37*[1]árak!AX$2+BK37*[1]árak!AY$2+BL37*[1]árak!AZ$2+BM37*[1]árak!BA$2+BN37*[1]árak!BB$2+BO37*[1]árak!BC$2+BP37*[1]árak!BD$2+BQ37*[1]árak!BE$2+BR37*[1]árak!BF$2+BS37*[1]árak!BG$2+BT37*[1]árak!BH$2+BU37*[1]árak!BI$2+BV37*[1]árak!BJ$2+BW37*[1]árak!BK$2+BX37*[1]árak!BL$2+BY37*[1]árak!BM$2</f>
        <v>21601</v>
      </c>
      <c r="CA37" s="48"/>
      <c r="CB37" s="48">
        <v>1</v>
      </c>
      <c r="CC37" s="48"/>
      <c r="CD37" s="48"/>
      <c r="CE37" s="48">
        <v>1</v>
      </c>
      <c r="CF37" s="48"/>
      <c r="CG37" s="48"/>
      <c r="CH37" s="48"/>
      <c r="CI37" s="48">
        <v>1</v>
      </c>
      <c r="CJ37" s="48">
        <v>2</v>
      </c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>
        <v>1</v>
      </c>
      <c r="CV37" s="48"/>
      <c r="CW37" s="48"/>
      <c r="CX37" s="48"/>
      <c r="CY37" s="45">
        <f>CA37*[1]árak!BN$2+CB37*[1]árak!BO$2+CC37*[1]árak!BP$2+CD37*[1]árak!BQ$2+CE37*[1]árak!BR$2+CF37*[1]árak!BS$2+CG37*[1]árak!BT$2+CH37*[1]árak!BU$2+CI37*[1]árak!BV$2+CJ37*[1]árak!BW$2+CK37*[1]árak!BX$2+CL37*[1]árak!BY$2+CM37*[1]árak!BZ$2+CN37*[1]árak!CA$2+CO37*[1]árak!CB$2+CP37*[1]árak!CC$2+CQ37*[1]árak!CD$2+CR37*[1]árak!CE$2+CS37*[1]árak!CF$2+CT37*[1]árak!CG$2+CU37*[1]árak!CH$2+CV37*[1]árak!CI$2+CW37*[1]árak!CJ$2+CX37*[1]árak!CK$2</f>
        <v>67719</v>
      </c>
      <c r="CZ37" s="45">
        <f t="shared" si="1"/>
        <v>481438</v>
      </c>
    </row>
    <row r="38" spans="1:104" x14ac:dyDescent="0.25">
      <c r="A38" s="44" t="s">
        <v>113</v>
      </c>
      <c r="B38" s="44" t="s">
        <v>182</v>
      </c>
      <c r="C38" s="44" t="s">
        <v>183</v>
      </c>
      <c r="D38" s="44" t="s">
        <v>165</v>
      </c>
      <c r="E38" s="45">
        <f t="shared" si="0"/>
        <v>1100000</v>
      </c>
      <c r="F38" s="46"/>
      <c r="G38" s="46">
        <v>1100000</v>
      </c>
      <c r="H38" s="47"/>
      <c r="I38" s="48"/>
      <c r="J38" s="48"/>
      <c r="K38" s="49">
        <f>I38*[1]árak!A$2+J38*[1]árak!B$2</f>
        <v>0</v>
      </c>
      <c r="L38" s="48"/>
      <c r="M38" s="48"/>
      <c r="N38" s="48"/>
      <c r="O38" s="48"/>
      <c r="P38" s="50">
        <f>L38*[1]árak!C$2+M38*[1]árak!D$2+N38*[1]árak!E$2+O38*[1]árak!F$2</f>
        <v>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1">
        <f>Q38*[1]árak!G$2+R38*[1]árak!H$2+S38*[1]árak!I$2+T38*[1]árak!J$2+U38*[1]árak!K$2+V38*[1]árak!L$2+W38*[1]árak!M$2+X38*[1]árak!N$2+Y38*[1]árak!O$2+Z38*[1]árak!P$2+AA38*[1]árak!Q$2+AB38*[1]árak!R$2+AC38*[1]árak!S$2+AD38*[1]árak!T$2+AE38*[1]árak!U$2+AF38*[1]árak!V$2+AG38*[1]árak!W$2+AH38*[1]árak!X$2+AI38*[1]árak!Y$2+AJ38*[1]árak!Z$2</f>
        <v>0</v>
      </c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>
        <f>AL38*[1]árak!AA$2+AM38*[1]árak!AB$2+AN38*[1]árak!AC$2+AO38*[1]árak!AD$2+AP38*[1]árak!AE$2+AQ38*[1]árak!AF$2+'[1]2020'!AR38*[1]árak!AG$2+AS38*[1]árak!AH$2+AT38*[1]árak!AI$2+AU38*[1]árak!AJ$2+AV38*[1]árak!AK$2+AW38*[1]árak!AL$2+AX38*[1]árak!AM$2</f>
        <v>0</v>
      </c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0">
        <f>AZ38*[1]árak!AN$2+BA38*[1]árak!AO$2+BB38*[1]árak!AP$2+BC38*[1]árak!AQ$2+BD38*[1]árak!AR$2+BE38*[1]árak!AS$2+BF38*[1]árak!AT$2+BG38*[1]árak!AU$2+BH38*[1]árak!AV$2+BI38*[1]árak!AW$2+BJ38*[1]árak!AX$2+BK38*[1]árak!AY$2+BL38*[1]árak!AZ$2+BM38*[1]árak!BA$2+BN38*[1]árak!BB$2+BO38*[1]árak!BC$2+BP38*[1]árak!BD$2+BQ38*[1]árak!BE$2+BR38*[1]árak!BF$2+BS38*[1]árak!BG$2+BT38*[1]árak!BH$2+BU38*[1]árak!BI$2+BV38*[1]árak!BJ$2+BW38*[1]árak!BK$2+BX38*[1]árak!BL$2+BY38*[1]árak!BM$2</f>
        <v>0</v>
      </c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5">
        <f>CA38*[1]árak!BN$2+CB38*[1]árak!BO$2+CC38*[1]árak!BP$2+CD38*[1]árak!BQ$2+CE38*[1]árak!BR$2+CF38*[1]árak!BS$2+CG38*[1]árak!BT$2+CH38*[1]árak!BU$2+CI38*[1]árak!BV$2+CJ38*[1]árak!BW$2+CK38*[1]árak!BX$2+CL38*[1]árak!BY$2+CM38*[1]árak!BZ$2+CN38*[1]árak!CA$2+CO38*[1]árak!CB$2+CP38*[1]árak!CC$2+CQ38*[1]árak!CD$2+CR38*[1]árak!CE$2+CS38*[1]árak!CF$2+CT38*[1]árak!CG$2+CU38*[1]árak!CH$2+CV38*[1]árak!CI$2+CW38*[1]árak!CJ$2+CX38*[1]árak!CK$2</f>
        <v>0</v>
      </c>
      <c r="CZ38" s="45">
        <f t="shared" si="1"/>
        <v>0</v>
      </c>
    </row>
    <row r="39" spans="1:104" x14ac:dyDescent="0.25">
      <c r="A39" s="44" t="s">
        <v>113</v>
      </c>
      <c r="B39" s="44" t="s">
        <v>184</v>
      </c>
      <c r="C39" s="44" t="s">
        <v>185</v>
      </c>
      <c r="D39" s="44" t="s">
        <v>165</v>
      </c>
      <c r="E39" s="45">
        <f t="shared" si="0"/>
        <v>1043101</v>
      </c>
      <c r="F39" s="46">
        <v>203736</v>
      </c>
      <c r="G39" s="46"/>
      <c r="H39" s="47"/>
      <c r="I39" s="48"/>
      <c r="J39" s="48"/>
      <c r="K39" s="49">
        <f>I39*[1]árak!A$2+J39*[1]árak!B$2</f>
        <v>0</v>
      </c>
      <c r="L39" s="48"/>
      <c r="M39" s="48"/>
      <c r="N39" s="48"/>
      <c r="O39" s="48"/>
      <c r="P39" s="50">
        <f>L39*[1]árak!C$2+M39*[1]árak!D$2+N39*[1]árak!E$2+O39*[1]árak!F$2</f>
        <v>0</v>
      </c>
      <c r="Q39" s="48"/>
      <c r="R39" s="48"/>
      <c r="S39" s="48"/>
      <c r="T39" s="48"/>
      <c r="U39" s="48"/>
      <c r="V39" s="48">
        <v>1</v>
      </c>
      <c r="W39" s="48">
        <v>1</v>
      </c>
      <c r="X39" s="48"/>
      <c r="Y39" s="48"/>
      <c r="Z39" s="48"/>
      <c r="AA39" s="48"/>
      <c r="AB39" s="48"/>
      <c r="AC39" s="48"/>
      <c r="AD39" s="48"/>
      <c r="AE39" s="48">
        <v>2</v>
      </c>
      <c r="AF39" s="48"/>
      <c r="AG39" s="48"/>
      <c r="AH39" s="48"/>
      <c r="AI39" s="48">
        <v>1</v>
      </c>
      <c r="AJ39" s="48"/>
      <c r="AK39" s="51">
        <f>Q39*[1]árak!G$2+R39*[1]árak!H$2+S39*[1]árak!I$2+T39*[1]árak!J$2+U39*[1]árak!K$2+V39*[1]árak!L$2+W39*[1]árak!M$2+X39*[1]árak!N$2+Y39*[1]árak!O$2+Z39*[1]árak!P$2+AA39*[1]árak!Q$2+AB39*[1]árak!R$2+AC39*[1]árak!S$2+AD39*[1]árak!T$2+AE39*[1]árak!U$2+AF39*[1]árak!V$2+AG39*[1]árak!W$2+AH39*[1]árak!X$2+AI39*[1]árak!Y$2+AJ39*[1]árak!Z$2</f>
        <v>378034</v>
      </c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>
        <f>AL39*[1]árak!AA$2+AM39*[1]árak!AB$2+AN39*[1]árak!AC$2+AO39*[1]árak!AD$2+AP39*[1]árak!AE$2+AQ39*[1]árak!AF$2+'[1]2020'!AR39*[1]árak!AG$2+AS39*[1]árak!AH$2+AT39*[1]árak!AI$2+AU39*[1]árak!AJ$2+AV39*[1]árak!AK$2+AW39*[1]árak!AL$2+AX39*[1]árak!AM$2</f>
        <v>0</v>
      </c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>
        <v>2</v>
      </c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0">
        <f>AZ39*[1]árak!AN$2+BA39*[1]árak!AO$2+BB39*[1]árak!AP$2+BC39*[1]árak!AQ$2+BD39*[1]árak!AR$2+BE39*[1]árak!AS$2+BF39*[1]árak!AT$2+BG39*[1]árak!AU$2+BH39*[1]árak!AV$2+BI39*[1]árak!AW$2+BJ39*[1]árak!AX$2+BK39*[1]árak!AY$2+BL39*[1]árak!AZ$2+BM39*[1]árak!BA$2+BN39*[1]árak!BB$2+BO39*[1]árak!BC$2+BP39*[1]árak!BD$2+BQ39*[1]árak!BE$2+BR39*[1]árak!BF$2+BS39*[1]árak!BG$2+BT39*[1]árak!BH$2+BU39*[1]árak!BI$2+BV39*[1]árak!BJ$2+BW39*[1]árak!BK$2+BX39*[1]árak!BL$2+BY39*[1]árak!BM$2</f>
        <v>62022</v>
      </c>
      <c r="CA39" s="48"/>
      <c r="CB39" s="48"/>
      <c r="CC39" s="48"/>
      <c r="CD39" s="48"/>
      <c r="CE39" s="48"/>
      <c r="CF39" s="48">
        <v>1</v>
      </c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>
        <v>1</v>
      </c>
      <c r="CT39" s="48"/>
      <c r="CU39" s="48"/>
      <c r="CV39" s="48"/>
      <c r="CW39" s="48"/>
      <c r="CX39" s="48"/>
      <c r="CY39" s="45">
        <f>CA39*[1]árak!BN$2+CB39*[1]árak!BO$2+CC39*[1]árak!BP$2+CD39*[1]árak!BQ$2+CE39*[1]árak!BR$2+CF39*[1]árak!BS$2+CG39*[1]árak!BT$2+CH39*[1]árak!BU$2+CI39*[1]árak!BV$2+CJ39*[1]árak!BW$2+CK39*[1]árak!BX$2+CL39*[1]árak!BY$2+CM39*[1]árak!BZ$2+CN39*[1]árak!CA$2+CO39*[1]árak!CB$2+CP39*[1]árak!CC$2+CQ39*[1]árak!CD$2+CR39*[1]árak!CE$2+CS39*[1]árak!CF$2+CT39*[1]árak!CG$2+CU39*[1]árak!CH$2+CV39*[1]árak!CI$2+CW39*[1]árak!CJ$2+CX39*[1]árak!CK$2</f>
        <v>399309</v>
      </c>
      <c r="CZ39" s="45">
        <f t="shared" si="1"/>
        <v>839365</v>
      </c>
    </row>
    <row r="40" spans="1:104" ht="60" x14ac:dyDescent="0.25">
      <c r="A40" s="44" t="s">
        <v>113</v>
      </c>
      <c r="B40" s="55" t="s">
        <v>186</v>
      </c>
      <c r="C40" s="55" t="s">
        <v>187</v>
      </c>
      <c r="D40" s="55" t="s">
        <v>165</v>
      </c>
      <c r="E40" s="45">
        <f t="shared" si="0"/>
        <v>699475</v>
      </c>
      <c r="F40" s="46"/>
      <c r="G40" s="46"/>
      <c r="H40" s="47"/>
      <c r="I40" s="48"/>
      <c r="J40" s="48"/>
      <c r="K40" s="49">
        <f>I40*[1]árak!A$2+J40*[1]árak!B$2</f>
        <v>0</v>
      </c>
      <c r="L40" s="48"/>
      <c r="M40" s="48"/>
      <c r="N40" s="48"/>
      <c r="O40" s="48"/>
      <c r="P40" s="50">
        <f>L40*[1]árak!C$2+M40*[1]árak!D$2+N40*[1]árak!E$2+O40*[1]árak!F$2</f>
        <v>0</v>
      </c>
      <c r="Q40" s="48"/>
      <c r="R40" s="48"/>
      <c r="S40" s="48"/>
      <c r="T40" s="48"/>
      <c r="U40" s="48">
        <v>2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51">
        <f>Q40*[1]árak!G$2+R40*[1]árak!H$2+S40*[1]árak!I$2+T40*[1]árak!J$2+U40*[1]árak!K$2+V40*[1]árak!L$2+W40*[1]árak!M$2+X40*[1]árak!N$2+Y40*[1]árak!O$2+Z40*[1]árak!P$2+AA40*[1]árak!Q$2+AB40*[1]árak!R$2+AC40*[1]árak!S$2+AD40*[1]árak!T$2+AE40*[1]árak!U$2+AF40*[1]árak!V$2+AG40*[1]árak!W$2+AH40*[1]árak!X$2+AI40*[1]árak!Y$2+AJ40*[1]árak!Z$2</f>
        <v>82954</v>
      </c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>
        <f>AL40*[1]árak!AA$2+AM40*[1]árak!AB$2+AN40*[1]árak!AC$2+AO40*[1]árak!AD$2+AP40*[1]árak!AE$2+AQ40*[1]árak!AF$2+'[1]2020'!AR40*[1]árak!AG$2+AS40*[1]árak!AH$2+AT40*[1]árak!AI$2+AU40*[1]árak!AJ$2+AV40*[1]árak!AK$2+AW40*[1]árak!AL$2+AX40*[1]árak!AM$2</f>
        <v>0</v>
      </c>
      <c r="AZ40" s="54"/>
      <c r="BA40" s="54"/>
      <c r="BB40" s="54">
        <v>1</v>
      </c>
      <c r="BC40" s="54"/>
      <c r="BD40" s="54"/>
      <c r="BE40" s="54"/>
      <c r="BF40" s="54"/>
      <c r="BG40" s="54"/>
      <c r="BH40" s="54"/>
      <c r="BI40" s="54"/>
      <c r="BJ40" s="54"/>
      <c r="BK40" s="54"/>
      <c r="BL40" s="54">
        <v>5</v>
      </c>
      <c r="BM40" s="54">
        <v>4</v>
      </c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0">
        <f>AZ40*[1]árak!AN$2+BA40*[1]árak!AO$2+BB40*[1]árak!AP$2+BC40*[1]árak!AQ$2+BD40*[1]árak!AR$2+BE40*[1]árak!AS$2+BF40*[1]árak!AT$2+BG40*[1]árak!AU$2+BH40*[1]árak!AV$2+BI40*[1]árak!AW$2+BJ40*[1]árak!AX$2+BK40*[1]árak!AY$2+BL40*[1]árak!AZ$2+BM40*[1]árak!BA$2+BN40*[1]árak!BB$2+BO40*[1]árak!BC$2+BP40*[1]árak!BD$2+BQ40*[1]árak!BE$2+BR40*[1]árak!BF$2+BS40*[1]árak!BG$2+BT40*[1]árak!BH$2+BU40*[1]árak!BI$2+BV40*[1]árak!BJ$2+BW40*[1]árak!BK$2+BX40*[1]árak!BL$2+BY40*[1]árak!BM$2</f>
        <v>251092</v>
      </c>
      <c r="CA40" s="48"/>
      <c r="CB40" s="48"/>
      <c r="CC40" s="48"/>
      <c r="CD40" s="48"/>
      <c r="CE40" s="48"/>
      <c r="CF40" s="48">
        <v>1</v>
      </c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5">
        <f>CA40*[1]árak!BN$2+CB40*[1]árak!BO$2+CC40*[1]árak!BP$2+CD40*[1]árak!BQ$2+CE40*[1]árak!BR$2+CF40*[1]árak!BS$2+CG40*[1]árak!BT$2+CH40*[1]árak!BU$2+CI40*[1]árak!BV$2+CJ40*[1]árak!BW$2+CK40*[1]árak!BX$2+CL40*[1]árak!BY$2+CM40*[1]árak!BZ$2+CN40*[1]árak!CA$2+CO40*[1]árak!CB$2+CP40*[1]árak!CC$2+CQ40*[1]árak!CD$2+CR40*[1]árak!CE$2+CS40*[1]árak!CF$2+CT40*[1]árak!CG$2+CU40*[1]árak!CH$2+CV40*[1]árak!CI$2+CW40*[1]árak!CJ$2+CX40*[1]árak!CK$2</f>
        <v>365429</v>
      </c>
      <c r="CZ40" s="45">
        <f t="shared" si="1"/>
        <v>699475</v>
      </c>
    </row>
  </sheetData>
  <mergeCells count="15">
    <mergeCell ref="AZ1:BZ1"/>
    <mergeCell ref="CA1:CY1"/>
    <mergeCell ref="CZ1:CZ2"/>
    <mergeCell ref="G1:G2"/>
    <mergeCell ref="H1:H2"/>
    <mergeCell ref="I1:K1"/>
    <mergeCell ref="L1:P1"/>
    <mergeCell ref="Q1:AK1"/>
    <mergeCell ref="AL1:AY1"/>
    <mergeCell ref="A1:A3"/>
    <mergeCell ref="B1:B3"/>
    <mergeCell ref="C1:C3"/>
    <mergeCell ref="D1:D3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Komárom-Esztergom Szóvivő</dc:creator>
  <cp:lastModifiedBy>Komárom-Esztergom Szóvivő</cp:lastModifiedBy>
  <dcterms:created xsi:type="dcterms:W3CDTF">2020-10-12T07:11:50Z</dcterms:created>
  <dcterms:modified xsi:type="dcterms:W3CDTF">2020-10-12T08:04:22Z</dcterms:modified>
</cp:coreProperties>
</file>